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dminmepcr-my.sharepoint.com/personal/evelyn_madrigal_corrales_mep_go_cr/Documents/1. EVELYN-DECEP/2024/10. LIQUIDACIONES/6. AL 30-03-2024/LIQUIDACIONES/"/>
    </mc:Choice>
  </mc:AlternateContent>
  <xr:revisionPtr revIDLastSave="590" documentId="11_2F3B3ACEEEB8735A5BCF0BD5EDF4F2634325AE96" xr6:coauthVersionLast="47" xr6:coauthVersionMax="47" xr10:uidLastSave="{9FF47547-A35B-4A19-9138-2EFEC51372A7}"/>
  <bookViews>
    <workbookView xWindow="-120" yWindow="-120" windowWidth="29040" windowHeight="15720" xr2:uid="{00000000-000D-0000-FFFF-FFFF00000000}"/>
  </bookViews>
  <sheets>
    <sheet name="Liquidacion General Int " sheetId="1" r:id="rId1"/>
    <sheet name="Liquidacion por Partida" sheetId="2" r:id="rId2"/>
    <sheet name="Liquidacion por SubPartida" sheetId="3" r:id="rId3"/>
  </sheets>
  <definedNames>
    <definedName name="_xlnm._FilterDatabase" localSheetId="0" hidden="1">'Liquidacion General Int '!$A$9:$AB$757</definedName>
    <definedName name="_xlnm._FilterDatabase" localSheetId="1" hidden="1">'Liquidacion por Partida'!$A$9:$AB$669</definedName>
    <definedName name="_xlnm._FilterDatabase" localSheetId="2" hidden="1">'Liquidacion por SubPartida'!$A$9:$AB$765</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3" l="1"/>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1" i="3"/>
  <c r="AA42" i="3"/>
  <c r="AA43" i="3"/>
  <c r="AA44" i="3"/>
  <c r="AA45" i="3"/>
  <c r="AA46" i="3"/>
  <c r="AA47" i="3"/>
  <c r="AA48" i="3"/>
  <c r="AA49" i="3"/>
  <c r="AA50" i="3"/>
  <c r="AA52" i="3"/>
  <c r="AA53" i="3"/>
  <c r="AA54" i="3"/>
  <c r="AA55" i="3"/>
  <c r="AA56" i="3"/>
  <c r="AA58" i="3"/>
  <c r="AA59" i="3"/>
  <c r="AA60" i="3"/>
  <c r="AA61" i="3"/>
  <c r="AA62" i="3"/>
  <c r="AA64" i="3"/>
  <c r="AA65" i="3"/>
  <c r="AA67" i="3"/>
  <c r="AA68" i="3"/>
  <c r="AA69" i="3"/>
  <c r="AA70" i="3"/>
  <c r="AA71" i="3"/>
  <c r="AA72" i="3"/>
  <c r="AA73" i="3"/>
  <c r="AA74" i="3"/>
  <c r="AA75" i="3"/>
  <c r="AA76" i="3"/>
  <c r="AA77" i="3"/>
  <c r="AA78" i="3"/>
  <c r="AA79" i="3"/>
  <c r="AA80" i="3"/>
  <c r="AA81" i="3"/>
  <c r="AA83" i="3"/>
  <c r="AA84" i="3"/>
  <c r="AA85" i="3"/>
  <c r="AA86" i="3"/>
  <c r="AA87" i="3"/>
  <c r="AA88" i="3"/>
  <c r="AA89" i="3"/>
  <c r="AA90" i="3"/>
  <c r="AA91" i="3"/>
  <c r="AA92" i="3"/>
  <c r="AA93" i="3"/>
  <c r="AA94" i="3"/>
  <c r="AA95" i="3"/>
  <c r="AA96" i="3"/>
  <c r="AA97" i="3"/>
  <c r="AA99" i="3"/>
  <c r="AA100" i="3"/>
  <c r="AA101" i="3"/>
  <c r="AA102" i="3"/>
  <c r="AA103" i="3"/>
  <c r="AA104" i="3"/>
  <c r="AA105" i="3"/>
  <c r="AA106" i="3"/>
  <c r="AA107" i="3"/>
  <c r="AA108" i="3"/>
  <c r="AA109" i="3"/>
  <c r="AA110" i="3"/>
  <c r="AA111" i="3"/>
  <c r="AA112" i="3"/>
  <c r="AA113" i="3"/>
  <c r="AA115" i="3"/>
  <c r="AA116" i="3"/>
  <c r="AA117" i="3"/>
  <c r="AA118" i="3"/>
  <c r="AA119" i="3"/>
  <c r="AA120" i="3"/>
  <c r="AA121" i="3"/>
  <c r="AA122" i="3"/>
  <c r="AA123" i="3"/>
  <c r="AA124" i="3"/>
  <c r="AA125" i="3"/>
  <c r="AA126" i="3"/>
  <c r="AA127" i="3"/>
  <c r="AA128" i="3"/>
  <c r="AA129" i="3"/>
  <c r="AA131" i="3"/>
  <c r="AA132" i="3"/>
  <c r="AA133" i="3"/>
  <c r="AA134" i="3"/>
  <c r="AA135" i="3"/>
  <c r="AA136" i="3"/>
  <c r="AA137" i="3"/>
  <c r="AA138" i="3"/>
  <c r="AA139" i="3"/>
  <c r="AA140" i="3"/>
  <c r="AA141" i="3"/>
  <c r="AA142" i="3"/>
  <c r="AA143" i="3"/>
  <c r="AA144" i="3"/>
  <c r="AA145" i="3"/>
  <c r="AA147" i="3"/>
  <c r="AA148" i="3"/>
  <c r="AA149" i="3"/>
  <c r="AA150" i="3"/>
  <c r="AA151" i="3"/>
  <c r="AA152" i="3"/>
  <c r="AA153" i="3"/>
  <c r="AA154" i="3"/>
  <c r="AA155" i="3"/>
  <c r="AA156" i="3"/>
  <c r="AA157" i="3"/>
  <c r="AA158" i="3"/>
  <c r="AA160" i="3"/>
  <c r="AA161" i="3"/>
  <c r="AA165" i="3"/>
  <c r="AA169" i="3"/>
  <c r="AA170" i="3"/>
  <c r="AA171" i="3"/>
  <c r="AA172" i="3"/>
  <c r="AA173" i="3"/>
  <c r="AA174" i="3"/>
  <c r="AA175" i="3"/>
  <c r="AA176" i="3"/>
  <c r="AA177" i="3"/>
  <c r="AA178" i="3"/>
  <c r="AA179" i="3"/>
  <c r="AA180" i="3"/>
  <c r="AA181" i="3"/>
  <c r="AA182" i="3"/>
  <c r="AA183" i="3"/>
  <c r="AA185" i="3"/>
  <c r="AA186" i="3"/>
  <c r="AA187" i="3"/>
  <c r="AA188" i="3"/>
  <c r="AA189" i="3"/>
  <c r="AA190" i="3"/>
  <c r="AA191" i="3"/>
  <c r="AA192" i="3"/>
  <c r="AA193" i="3"/>
  <c r="AA194" i="3"/>
  <c r="AA195" i="3"/>
  <c r="AA196" i="3"/>
  <c r="AA197" i="3"/>
  <c r="AA198" i="3"/>
  <c r="AA199" i="3"/>
  <c r="AA201" i="3"/>
  <c r="AA202" i="3"/>
  <c r="AA203" i="3"/>
  <c r="AA204" i="3"/>
  <c r="AA205" i="3"/>
  <c r="AA206" i="3"/>
  <c r="AA207" i="3"/>
  <c r="AA208" i="3"/>
  <c r="AA209" i="3"/>
  <c r="AA210" i="3"/>
  <c r="AA211" i="3"/>
  <c r="AA212" i="3"/>
  <c r="AA213" i="3"/>
  <c r="AA214" i="3"/>
  <c r="AA215" i="3"/>
  <c r="AA217" i="3"/>
  <c r="AA218" i="3"/>
  <c r="AA219" i="3"/>
  <c r="AA220" i="3"/>
  <c r="AA221" i="3"/>
  <c r="AA222" i="3"/>
  <c r="AA223" i="3"/>
  <c r="AA224" i="3"/>
  <c r="AA225" i="3"/>
  <c r="AA226" i="3"/>
  <c r="AA227" i="3"/>
  <c r="AA228" i="3"/>
  <c r="AA229" i="3"/>
  <c r="AA230" i="3"/>
  <c r="AA231" i="3"/>
  <c r="AA233" i="3"/>
  <c r="AA234" i="3"/>
  <c r="AA235" i="3"/>
  <c r="AA236" i="3"/>
  <c r="AA237" i="3"/>
  <c r="AA238" i="3"/>
  <c r="AA239" i="3"/>
  <c r="AA240" i="3"/>
  <c r="AA241" i="3"/>
  <c r="AA242" i="3"/>
  <c r="AA243" i="3"/>
  <c r="AA244" i="3"/>
  <c r="AA245" i="3"/>
  <c r="AA246" i="3"/>
  <c r="AA247" i="3"/>
  <c r="AA249" i="3"/>
  <c r="AA250" i="3"/>
  <c r="AA252" i="3"/>
  <c r="AA253" i="3"/>
  <c r="AA255" i="3"/>
  <c r="AA257" i="3"/>
  <c r="AA259" i="3"/>
  <c r="AA261" i="3"/>
  <c r="AA263" i="3"/>
  <c r="AA264" i="3"/>
  <c r="AA266" i="3"/>
  <c r="AA268" i="3"/>
  <c r="AA269" i="3"/>
  <c r="AA270" i="3"/>
  <c r="AA273" i="3"/>
  <c r="AA274" i="3"/>
  <c r="AA275" i="3"/>
  <c r="AA276" i="3"/>
  <c r="AA277" i="3"/>
  <c r="AA279" i="3"/>
  <c r="AA281" i="3"/>
  <c r="AA282" i="3"/>
  <c r="AA283" i="3"/>
  <c r="AA285" i="3"/>
  <c r="AA286" i="3"/>
  <c r="AA287" i="3"/>
  <c r="AA289" i="3"/>
  <c r="AA290" i="3"/>
  <c r="AA292" i="3"/>
  <c r="AA293" i="3"/>
  <c r="AA298" i="3"/>
  <c r="AA300" i="3"/>
  <c r="AA301" i="3"/>
  <c r="AA302" i="3"/>
  <c r="AA304" i="3"/>
  <c r="AA305" i="3"/>
  <c r="AA306" i="3"/>
  <c r="AA307" i="3"/>
  <c r="AA308" i="3"/>
  <c r="AA309" i="3"/>
  <c r="AA310" i="3"/>
  <c r="AA312" i="3"/>
  <c r="AA313" i="3"/>
  <c r="AA314" i="3"/>
  <c r="AA315" i="3"/>
  <c r="AA316" i="3"/>
  <c r="AA317" i="3"/>
  <c r="AA318" i="3"/>
  <c r="AA319" i="3"/>
  <c r="AA321" i="3"/>
  <c r="AA322" i="3"/>
  <c r="AA323" i="3"/>
  <c r="AA324" i="3"/>
  <c r="AA325" i="3"/>
  <c r="AA326" i="3"/>
  <c r="AA327" i="3"/>
  <c r="AA328" i="3"/>
  <c r="AA329" i="3"/>
  <c r="AA330" i="3"/>
  <c r="AA332" i="3"/>
  <c r="AA333" i="3"/>
  <c r="AA335" i="3"/>
  <c r="AA336" i="3"/>
  <c r="AA338" i="3"/>
  <c r="AA339" i="3"/>
  <c r="AA340" i="3"/>
  <c r="AA341" i="3"/>
  <c r="AA343" i="3"/>
  <c r="AA344" i="3"/>
  <c r="AA345" i="3"/>
  <c r="AA346" i="3"/>
  <c r="AA348" i="3"/>
  <c r="AA349" i="3"/>
  <c r="AA350" i="3"/>
  <c r="AA352" i="3"/>
  <c r="AA353" i="3"/>
  <c r="AA354" i="3"/>
  <c r="AA356" i="3"/>
  <c r="AA357" i="3"/>
  <c r="AA359" i="3"/>
  <c r="AA361" i="3"/>
  <c r="AA362" i="3"/>
  <c r="AA363" i="3"/>
  <c r="AA364" i="3"/>
  <c r="AA365" i="3"/>
  <c r="AA367" i="3"/>
  <c r="AA368" i="3"/>
  <c r="AA369" i="3"/>
  <c r="AA370" i="3"/>
  <c r="AA372" i="3"/>
  <c r="AA373" i="3"/>
  <c r="AA374" i="3"/>
  <c r="AA375" i="3"/>
  <c r="AA376" i="3"/>
  <c r="AA377" i="3"/>
  <c r="AA378" i="3"/>
  <c r="AA380" i="3"/>
  <c r="AA382" i="3"/>
  <c r="AA383" i="3"/>
  <c r="AA394" i="3"/>
  <c r="AA396" i="3"/>
  <c r="AA398" i="3"/>
  <c r="AA399" i="3"/>
  <c r="AA401" i="3"/>
  <c r="AA402" i="3"/>
  <c r="AA403" i="3"/>
  <c r="AA404" i="3"/>
  <c r="AA406" i="3"/>
  <c r="AA407" i="3"/>
  <c r="AA408" i="3"/>
  <c r="AA409" i="3"/>
  <c r="AA410" i="3"/>
  <c r="AA411" i="3"/>
  <c r="AA413" i="3"/>
  <c r="AA414" i="3"/>
  <c r="AA415" i="3"/>
  <c r="AA417" i="3"/>
  <c r="AA418" i="3"/>
  <c r="AA420" i="3"/>
  <c r="AA421" i="3"/>
  <c r="AA423" i="3"/>
  <c r="AA424" i="3"/>
  <c r="AA426" i="3"/>
  <c r="AA428" i="3"/>
  <c r="AA429" i="3"/>
  <c r="AA430" i="3"/>
  <c r="AA431" i="3"/>
  <c r="AA432" i="3"/>
  <c r="AA433" i="3"/>
  <c r="AA434" i="3"/>
  <c r="AA436" i="3"/>
  <c r="AA438" i="3"/>
  <c r="AA439" i="3"/>
  <c r="AA441" i="3"/>
  <c r="AA442" i="3"/>
  <c r="AA444" i="3"/>
  <c r="AA445" i="3"/>
  <c r="AA446" i="3"/>
  <c r="AA448" i="3"/>
  <c r="AA449" i="3"/>
  <c r="AA450" i="3"/>
  <c r="AA452" i="3"/>
  <c r="AA453" i="3"/>
  <c r="AA454" i="3"/>
  <c r="AA455" i="3"/>
  <c r="AA456" i="3"/>
  <c r="AA457" i="3"/>
  <c r="AA458" i="3"/>
  <c r="AA459" i="3"/>
  <c r="AA460" i="3"/>
  <c r="AA461" i="3"/>
  <c r="AA463" i="3"/>
  <c r="AA464" i="3"/>
  <c r="AA465" i="3"/>
  <c r="AA466" i="3"/>
  <c r="AA468" i="3"/>
  <c r="AA469" i="3"/>
  <c r="AA470" i="3"/>
  <c r="AA471" i="3"/>
  <c r="AA472" i="3"/>
  <c r="AA473" i="3"/>
  <c r="AA474" i="3"/>
  <c r="AA475" i="3"/>
  <c r="AA476" i="3"/>
  <c r="AA477" i="3"/>
  <c r="AA479" i="3"/>
  <c r="AA480" i="3"/>
  <c r="AA481" i="3"/>
  <c r="AA482" i="3"/>
  <c r="AA484" i="3"/>
  <c r="AA485" i="3"/>
  <c r="AA486" i="3"/>
  <c r="AA487" i="3"/>
  <c r="AA488" i="3"/>
  <c r="AA490" i="3"/>
  <c r="AA491" i="3"/>
  <c r="AA492" i="3"/>
  <c r="AA493" i="3"/>
  <c r="AA495" i="3"/>
  <c r="AA496" i="3"/>
  <c r="AA497" i="3"/>
  <c r="AA499" i="3"/>
  <c r="AA500" i="3"/>
  <c r="AA501" i="3"/>
  <c r="AA502" i="3"/>
  <c r="AA503" i="3"/>
  <c r="AA505" i="3"/>
  <c r="AA506" i="3"/>
  <c r="AA508" i="3"/>
  <c r="AA509" i="3"/>
  <c r="AA511" i="3"/>
  <c r="AA512" i="3"/>
  <c r="AA513" i="3"/>
  <c r="AA515" i="3"/>
  <c r="AA516" i="3"/>
  <c r="AA517" i="3"/>
  <c r="AA519" i="3"/>
  <c r="AA520" i="3"/>
  <c r="AA521" i="3"/>
  <c r="AA522" i="3"/>
  <c r="AA524" i="3"/>
  <c r="AA526" i="3"/>
  <c r="AA527" i="3"/>
  <c r="AA528" i="3"/>
  <c r="AA530" i="3"/>
  <c r="AA531" i="3"/>
  <c r="AA532" i="3"/>
  <c r="AA534" i="3"/>
  <c r="AA535" i="3"/>
  <c r="AA536" i="3"/>
  <c r="AA538" i="3"/>
  <c r="AA539" i="3"/>
  <c r="AA540" i="3"/>
  <c r="AA541" i="3"/>
  <c r="AA543" i="3"/>
  <c r="AA544" i="3"/>
  <c r="AA546" i="3"/>
  <c r="AA548" i="3"/>
  <c r="AA550" i="3"/>
  <c r="AA551" i="3"/>
  <c r="AA552" i="3"/>
  <c r="AA553" i="3"/>
  <c r="AA554" i="3"/>
  <c r="AA555" i="3"/>
  <c r="AA556" i="3"/>
  <c r="AA557"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3" i="3"/>
  <c r="AA685" i="3"/>
  <c r="AA687" i="3"/>
  <c r="AA689" i="3"/>
  <c r="AA690" i="3"/>
  <c r="AA691" i="3"/>
  <c r="AA692" i="3"/>
  <c r="AA693" i="3"/>
  <c r="AA694" i="3"/>
  <c r="AA695" i="3"/>
  <c r="AA696" i="3"/>
  <c r="AA697" i="3"/>
  <c r="AA698" i="3"/>
  <c r="AA699" i="3"/>
  <c r="AA700" i="3"/>
  <c r="AA701" i="3"/>
  <c r="AA702" i="3"/>
  <c r="AA703" i="3"/>
  <c r="AA705" i="3"/>
  <c r="AA706" i="3"/>
  <c r="AA708" i="3"/>
  <c r="AA709" i="3"/>
  <c r="AA710" i="3"/>
  <c r="AA711" i="3"/>
  <c r="AA712" i="3"/>
  <c r="AA713" i="3"/>
  <c r="AA714" i="3"/>
  <c r="AA715" i="3"/>
  <c r="AA717" i="3"/>
  <c r="AA718" i="3"/>
  <c r="AA719" i="3"/>
  <c r="AA720" i="3"/>
  <c r="AA721" i="3"/>
  <c r="AA722" i="3"/>
  <c r="AA723" i="3"/>
  <c r="AA724" i="3"/>
  <c r="AA725" i="3"/>
  <c r="AA727" i="3"/>
  <c r="AA728" i="3"/>
  <c r="AA729" i="3"/>
  <c r="AA731" i="3"/>
  <c r="AA732" i="3"/>
  <c r="AA733" i="3"/>
  <c r="AA734" i="3"/>
  <c r="AA735" i="3"/>
  <c r="AA737" i="3"/>
  <c r="AA738" i="3"/>
  <c r="AA739" i="3"/>
  <c r="AA740" i="3"/>
  <c r="AA741" i="3"/>
  <c r="AA742" i="3"/>
  <c r="AA743" i="3"/>
  <c r="AA744" i="3"/>
  <c r="AA745" i="3"/>
  <c r="AA747" i="3"/>
  <c r="AA749" i="3"/>
  <c r="AA750" i="3"/>
  <c r="AA751" i="3"/>
  <c r="AA752" i="3"/>
  <c r="AA753" i="3"/>
  <c r="AA754" i="3"/>
  <c r="AA755" i="3"/>
  <c r="AA756" i="3"/>
  <c r="AA757" i="3"/>
  <c r="AA759" i="3"/>
  <c r="AA761" i="3"/>
  <c r="AA762" i="3"/>
  <c r="AA764" i="3"/>
  <c r="Z11" i="3"/>
  <c r="Z12" i="3"/>
  <c r="Z13" i="3"/>
  <c r="Z14" i="3"/>
  <c r="AB14" i="3" s="1"/>
  <c r="Z15" i="3"/>
  <c r="Z16" i="3"/>
  <c r="Z17" i="3"/>
  <c r="Z18" i="3"/>
  <c r="Z19" i="3"/>
  <c r="Z20" i="3"/>
  <c r="Z21" i="3"/>
  <c r="Z22" i="3"/>
  <c r="Z23" i="3"/>
  <c r="Z24" i="3"/>
  <c r="Z26" i="3"/>
  <c r="Z27" i="3"/>
  <c r="AB27" i="3" s="1"/>
  <c r="Z28" i="3"/>
  <c r="Z29" i="3"/>
  <c r="Z30" i="3"/>
  <c r="Z31" i="3"/>
  <c r="Z32" i="3"/>
  <c r="Z33" i="3"/>
  <c r="Z34" i="3"/>
  <c r="Z35" i="3"/>
  <c r="Z36" i="3"/>
  <c r="Z37" i="3"/>
  <c r="Z38" i="3"/>
  <c r="Z39" i="3"/>
  <c r="AB39" i="3" s="1"/>
  <c r="Z41" i="3"/>
  <c r="Z42" i="3"/>
  <c r="Z43" i="3"/>
  <c r="Z44" i="3"/>
  <c r="Z45" i="3"/>
  <c r="Z46" i="3"/>
  <c r="Z47" i="3"/>
  <c r="Z48" i="3"/>
  <c r="Z49" i="3"/>
  <c r="Z50" i="3"/>
  <c r="Z52" i="3"/>
  <c r="Z53" i="3"/>
  <c r="AB53" i="3" s="1"/>
  <c r="Z54" i="3"/>
  <c r="Z55" i="3"/>
  <c r="Z56" i="3"/>
  <c r="Z58" i="3"/>
  <c r="Z59" i="3"/>
  <c r="Z60" i="3"/>
  <c r="Z61" i="3"/>
  <c r="Z62" i="3"/>
  <c r="Z64" i="3"/>
  <c r="Z65" i="3"/>
  <c r="Z67" i="3"/>
  <c r="Z68" i="3"/>
  <c r="AB68" i="3" s="1"/>
  <c r="Z69" i="3"/>
  <c r="Z70" i="3"/>
  <c r="Z71" i="3"/>
  <c r="Z72" i="3"/>
  <c r="Z73" i="3"/>
  <c r="Z74" i="3"/>
  <c r="Z75" i="3"/>
  <c r="Z76" i="3"/>
  <c r="Z77" i="3"/>
  <c r="Z78" i="3"/>
  <c r="Z79" i="3"/>
  <c r="Z80" i="3"/>
  <c r="AB80" i="3" s="1"/>
  <c r="Z81" i="3"/>
  <c r="Z83" i="3"/>
  <c r="Z84" i="3"/>
  <c r="Z85" i="3"/>
  <c r="Z86" i="3"/>
  <c r="Z87" i="3"/>
  <c r="Z88" i="3"/>
  <c r="Z89" i="3"/>
  <c r="Z90" i="3"/>
  <c r="Z91" i="3"/>
  <c r="Z92" i="3"/>
  <c r="Z93" i="3"/>
  <c r="Z94" i="3"/>
  <c r="Z95" i="3"/>
  <c r="Z96" i="3"/>
  <c r="Z97" i="3"/>
  <c r="Z99" i="3"/>
  <c r="Z100" i="3"/>
  <c r="Z101" i="3"/>
  <c r="Z102" i="3"/>
  <c r="Z103" i="3"/>
  <c r="Z104" i="3"/>
  <c r="Z105" i="3"/>
  <c r="Z106" i="3"/>
  <c r="Z107" i="3"/>
  <c r="Z108" i="3"/>
  <c r="Z109" i="3"/>
  <c r="Z110" i="3"/>
  <c r="Z111" i="3"/>
  <c r="Z112" i="3"/>
  <c r="Z113" i="3"/>
  <c r="Z115" i="3"/>
  <c r="Z116" i="3"/>
  <c r="Z117" i="3"/>
  <c r="Z118" i="3"/>
  <c r="Z119" i="3"/>
  <c r="Z120" i="3"/>
  <c r="Z121" i="3"/>
  <c r="Z122" i="3"/>
  <c r="Z123" i="3"/>
  <c r="Z124" i="3"/>
  <c r="Z125" i="3"/>
  <c r="Z126" i="3"/>
  <c r="Z127" i="3"/>
  <c r="Z128" i="3"/>
  <c r="Z129" i="3"/>
  <c r="Z131" i="3"/>
  <c r="Z132" i="3"/>
  <c r="Z133" i="3"/>
  <c r="Z134" i="3"/>
  <c r="Z135" i="3"/>
  <c r="Z136" i="3"/>
  <c r="Z137" i="3"/>
  <c r="Z138" i="3"/>
  <c r="Z139" i="3"/>
  <c r="Z140" i="3"/>
  <c r="Z141" i="3"/>
  <c r="Z142" i="3"/>
  <c r="Z143" i="3"/>
  <c r="Z144" i="3"/>
  <c r="Z145" i="3"/>
  <c r="Z147" i="3"/>
  <c r="Z148" i="3"/>
  <c r="Z149" i="3"/>
  <c r="Z150" i="3"/>
  <c r="Z151" i="3"/>
  <c r="Z152" i="3"/>
  <c r="Z153" i="3"/>
  <c r="Z154" i="3"/>
  <c r="Z155" i="3"/>
  <c r="Z156" i="3"/>
  <c r="Z157" i="3"/>
  <c r="Z158" i="3"/>
  <c r="Z159" i="3"/>
  <c r="Z160" i="3"/>
  <c r="Z161" i="3"/>
  <c r="Z162" i="3"/>
  <c r="AB162" i="3" s="1"/>
  <c r="Z163" i="3"/>
  <c r="Z164" i="3"/>
  <c r="AB164" i="3" s="1"/>
  <c r="Z165" i="3"/>
  <c r="Z166" i="3"/>
  <c r="AB166" i="3" s="1"/>
  <c r="Z167" i="3"/>
  <c r="AB167" i="3" s="1"/>
  <c r="Z169" i="3"/>
  <c r="AB169" i="3" s="1"/>
  <c r="Z170" i="3"/>
  <c r="Z171" i="3"/>
  <c r="Z172" i="3"/>
  <c r="Z173" i="3"/>
  <c r="Z174" i="3"/>
  <c r="Z175" i="3"/>
  <c r="Z176" i="3"/>
  <c r="AB176" i="3" s="1"/>
  <c r="Z177" i="3"/>
  <c r="AB177" i="3" s="1"/>
  <c r="Z178" i="3"/>
  <c r="AB178" i="3" s="1"/>
  <c r="Z179" i="3"/>
  <c r="AB179" i="3" s="1"/>
  <c r="Z180" i="3"/>
  <c r="AB180" i="3" s="1"/>
  <c r="Z181" i="3"/>
  <c r="AB181" i="3" s="1"/>
  <c r="Z182" i="3"/>
  <c r="Z183" i="3"/>
  <c r="Z185" i="3"/>
  <c r="Z186" i="3"/>
  <c r="Z187" i="3"/>
  <c r="Z188" i="3"/>
  <c r="AB188" i="3" s="1"/>
  <c r="Z189" i="3"/>
  <c r="AB189" i="3" s="1"/>
  <c r="Z190" i="3"/>
  <c r="AB190" i="3" s="1"/>
  <c r="Z191" i="3"/>
  <c r="AB191" i="3" s="1"/>
  <c r="Z192" i="3"/>
  <c r="AB192" i="3" s="1"/>
  <c r="Z193" i="3"/>
  <c r="AB193" i="3" s="1"/>
  <c r="Z194" i="3"/>
  <c r="AB194" i="3" s="1"/>
  <c r="Z195" i="3"/>
  <c r="Z196" i="3"/>
  <c r="Z197" i="3"/>
  <c r="Z198" i="3"/>
  <c r="AB198" i="3" s="1"/>
  <c r="Z199" i="3"/>
  <c r="Z201" i="3"/>
  <c r="AB201" i="3" s="1"/>
  <c r="Z202" i="3"/>
  <c r="AB202" i="3" s="1"/>
  <c r="Z203" i="3"/>
  <c r="AB203" i="3" s="1"/>
  <c r="Z204" i="3"/>
  <c r="AB204" i="3" s="1"/>
  <c r="Z205" i="3"/>
  <c r="AB205" i="3" s="1"/>
  <c r="Z206" i="3"/>
  <c r="AB206" i="3" s="1"/>
  <c r="Z207" i="3"/>
  <c r="AB207" i="3" s="1"/>
  <c r="Z208" i="3"/>
  <c r="Z209" i="3"/>
  <c r="Z210" i="3"/>
  <c r="AB210" i="3" s="1"/>
  <c r="Z211" i="3"/>
  <c r="Z212" i="3"/>
  <c r="Z213" i="3"/>
  <c r="AB213" i="3" s="1"/>
  <c r="Z214" i="3"/>
  <c r="AB214" i="3" s="1"/>
  <c r="Z215" i="3"/>
  <c r="AB215" i="3" s="1"/>
  <c r="Z217" i="3"/>
  <c r="AB217" i="3" s="1"/>
  <c r="Z218" i="3"/>
  <c r="AB218" i="3" s="1"/>
  <c r="Z219" i="3"/>
  <c r="AB219" i="3" s="1"/>
  <c r="Z220" i="3"/>
  <c r="AB220" i="3" s="1"/>
  <c r="Z221" i="3"/>
  <c r="Z222" i="3"/>
  <c r="Z223" i="3"/>
  <c r="Z224" i="3"/>
  <c r="Z225" i="3"/>
  <c r="Z226" i="3"/>
  <c r="AB226" i="3" s="1"/>
  <c r="Z227" i="3"/>
  <c r="AB227" i="3" s="1"/>
  <c r="Z228" i="3"/>
  <c r="AB228" i="3" s="1"/>
  <c r="Z229" i="3"/>
  <c r="AB229" i="3" s="1"/>
  <c r="Z230" i="3"/>
  <c r="AB230" i="3" s="1"/>
  <c r="Z231" i="3"/>
  <c r="AB231" i="3" s="1"/>
  <c r="Z233" i="3"/>
  <c r="AB233" i="3" s="1"/>
  <c r="Z234" i="3"/>
  <c r="AB234" i="3" s="1"/>
  <c r="Z235" i="3"/>
  <c r="Z236" i="3"/>
  <c r="Z237" i="3"/>
  <c r="Z238" i="3"/>
  <c r="Z239" i="3"/>
  <c r="AB239" i="3" s="1"/>
  <c r="Z240" i="3"/>
  <c r="Z241" i="3"/>
  <c r="AB241" i="3" s="1"/>
  <c r="Z242" i="3"/>
  <c r="AB242" i="3" s="1"/>
  <c r="Z243" i="3"/>
  <c r="AB243" i="3" s="1"/>
  <c r="Z244" i="3"/>
  <c r="AB244" i="3" s="1"/>
  <c r="Z245" i="3"/>
  <c r="AB245" i="3" s="1"/>
  <c r="Z246" i="3"/>
  <c r="AB246" i="3" s="1"/>
  <c r="Z247" i="3"/>
  <c r="Z249" i="3"/>
  <c r="Z250" i="3"/>
  <c r="Z252" i="3"/>
  <c r="Z253" i="3"/>
  <c r="AB253" i="3" s="1"/>
  <c r="Z255" i="3"/>
  <c r="Z257" i="3"/>
  <c r="AB257" i="3" s="1"/>
  <c r="Z259" i="3"/>
  <c r="AB259" i="3" s="1"/>
  <c r="Z261" i="3"/>
  <c r="AB261" i="3" s="1"/>
  <c r="Z263" i="3"/>
  <c r="Z264" i="3"/>
  <c r="AB264" i="3" s="1"/>
  <c r="Z266" i="3"/>
  <c r="Z268" i="3"/>
  <c r="Z269" i="3"/>
  <c r="Z270" i="3"/>
  <c r="Z271" i="3"/>
  <c r="Z273" i="3"/>
  <c r="AB273" i="3" s="1"/>
  <c r="Z274" i="3"/>
  <c r="Z275" i="3"/>
  <c r="Z276" i="3"/>
  <c r="Z277" i="3"/>
  <c r="AB277" i="3" s="1"/>
  <c r="Z279" i="3"/>
  <c r="AB279" i="3" s="1"/>
  <c r="Z281" i="3"/>
  <c r="Z282" i="3"/>
  <c r="Z283" i="3"/>
  <c r="Z285" i="3"/>
  <c r="Z286" i="3"/>
  <c r="Z287" i="3"/>
  <c r="Z289" i="3"/>
  <c r="AB289" i="3" s="1"/>
  <c r="Z290" i="3"/>
  <c r="Z292" i="3"/>
  <c r="Z293" i="3"/>
  <c r="Z295" i="3"/>
  <c r="AB295" i="3" s="1"/>
  <c r="Z296" i="3"/>
  <c r="AB296" i="3" s="1"/>
  <c r="Z298" i="3"/>
  <c r="Z300" i="3"/>
  <c r="Z301" i="3"/>
  <c r="Z302" i="3"/>
  <c r="Z304" i="3"/>
  <c r="Z305" i="3"/>
  <c r="Z306" i="3"/>
  <c r="Z307" i="3"/>
  <c r="Z308" i="3"/>
  <c r="Z309" i="3"/>
  <c r="Z310" i="3"/>
  <c r="AB310" i="3" s="1"/>
  <c r="Z312" i="3"/>
  <c r="Z313" i="3"/>
  <c r="AB313" i="3" s="1"/>
  <c r="Z314" i="3"/>
  <c r="Z315" i="3"/>
  <c r="Z316" i="3"/>
  <c r="Z317" i="3"/>
  <c r="Z318" i="3"/>
  <c r="Z319" i="3"/>
  <c r="Z321" i="3"/>
  <c r="Z322" i="3"/>
  <c r="Z323" i="3"/>
  <c r="Z324" i="3"/>
  <c r="AB324" i="3" s="1"/>
  <c r="Z325" i="3"/>
  <c r="Z326" i="3"/>
  <c r="AB326" i="3" s="1"/>
  <c r="Z327" i="3"/>
  <c r="Z328" i="3"/>
  <c r="Z329" i="3"/>
  <c r="Z330" i="3"/>
  <c r="Z332" i="3"/>
  <c r="Z333" i="3"/>
  <c r="Z335" i="3"/>
  <c r="Z336" i="3"/>
  <c r="Z338" i="3"/>
  <c r="Z339" i="3"/>
  <c r="AB339" i="3" s="1"/>
  <c r="Z340" i="3"/>
  <c r="Z341" i="3"/>
  <c r="AB341" i="3" s="1"/>
  <c r="Z343" i="3"/>
  <c r="Z344" i="3"/>
  <c r="Z345" i="3"/>
  <c r="Z346" i="3"/>
  <c r="Z348" i="3"/>
  <c r="Z349" i="3"/>
  <c r="Z350" i="3"/>
  <c r="Z352" i="3"/>
  <c r="Z353" i="3"/>
  <c r="Z354" i="3"/>
  <c r="AB354" i="3" s="1"/>
  <c r="Z356" i="3"/>
  <c r="Z357" i="3"/>
  <c r="Z359" i="3"/>
  <c r="Z361" i="3"/>
  <c r="Z362" i="3"/>
  <c r="Z363" i="3"/>
  <c r="Z364" i="3"/>
  <c r="Z365" i="3"/>
  <c r="Z367" i="3"/>
  <c r="Z368" i="3"/>
  <c r="Z369" i="3"/>
  <c r="Z370" i="3"/>
  <c r="Z372" i="3"/>
  <c r="Z373" i="3"/>
  <c r="Z374" i="3"/>
  <c r="Z375" i="3"/>
  <c r="Z376" i="3"/>
  <c r="Z377" i="3"/>
  <c r="Z378" i="3"/>
  <c r="Z380" i="3"/>
  <c r="Z382" i="3"/>
  <c r="Z383" i="3"/>
  <c r="Z385" i="3"/>
  <c r="AB385" i="3" s="1"/>
  <c r="Z386" i="3"/>
  <c r="Z387" i="3"/>
  <c r="Z388" i="3"/>
  <c r="Z389" i="3"/>
  <c r="Z390" i="3"/>
  <c r="Z391" i="3"/>
  <c r="Z392" i="3"/>
  <c r="Z394" i="3"/>
  <c r="Z396" i="3"/>
  <c r="AB396" i="3" s="1"/>
  <c r="Z398" i="3"/>
  <c r="AB398" i="3" s="1"/>
  <c r="Z399" i="3"/>
  <c r="Z401" i="3"/>
  <c r="Z402" i="3"/>
  <c r="Z403" i="3"/>
  <c r="Z404" i="3"/>
  <c r="Z406" i="3"/>
  <c r="Z407" i="3"/>
  <c r="Z408" i="3"/>
  <c r="Z409" i="3"/>
  <c r="Z410" i="3"/>
  <c r="Z411" i="3"/>
  <c r="AB411" i="3" s="1"/>
  <c r="Z413" i="3"/>
  <c r="AB413" i="3" s="1"/>
  <c r="Z414" i="3"/>
  <c r="Z415" i="3"/>
  <c r="Z417" i="3"/>
  <c r="Z418" i="3"/>
  <c r="Z420" i="3"/>
  <c r="Z421" i="3"/>
  <c r="Z423" i="3"/>
  <c r="Z424" i="3"/>
  <c r="Z426" i="3"/>
  <c r="AB426" i="3" s="1"/>
  <c r="Z428" i="3"/>
  <c r="Z429" i="3"/>
  <c r="AB429" i="3" s="1"/>
  <c r="Z430" i="3"/>
  <c r="AB430" i="3" s="1"/>
  <c r="Z431" i="3"/>
  <c r="Z432" i="3"/>
  <c r="Z433" i="3"/>
  <c r="Z434" i="3"/>
  <c r="Z436" i="3"/>
  <c r="Z438" i="3"/>
  <c r="Z439" i="3"/>
  <c r="Z441" i="3"/>
  <c r="Z442" i="3"/>
  <c r="Z444" i="3"/>
  <c r="Z445" i="3"/>
  <c r="AB445" i="3" s="1"/>
  <c r="Z446" i="3"/>
  <c r="AB446" i="3" s="1"/>
  <c r="Z448" i="3"/>
  <c r="Z449" i="3"/>
  <c r="Z450" i="3"/>
  <c r="Z452" i="3"/>
  <c r="Z453" i="3"/>
  <c r="Z454" i="3"/>
  <c r="Z455" i="3"/>
  <c r="Z456" i="3"/>
  <c r="Z457" i="3"/>
  <c r="Z458" i="3"/>
  <c r="Z459" i="3"/>
  <c r="AB459" i="3" s="1"/>
  <c r="Z460" i="3"/>
  <c r="Z461" i="3"/>
  <c r="Z463" i="3"/>
  <c r="Z464" i="3"/>
  <c r="Z465" i="3"/>
  <c r="Z466" i="3"/>
  <c r="Z468" i="3"/>
  <c r="Z469" i="3"/>
  <c r="Z470" i="3"/>
  <c r="Z471" i="3"/>
  <c r="Z472" i="3"/>
  <c r="Z473" i="3"/>
  <c r="AB473" i="3" s="1"/>
  <c r="Z474" i="3"/>
  <c r="Z475" i="3"/>
  <c r="Z476" i="3"/>
  <c r="Z477" i="3"/>
  <c r="Z479" i="3"/>
  <c r="Z480" i="3"/>
  <c r="Z481" i="3"/>
  <c r="Z482" i="3"/>
  <c r="Z484" i="3"/>
  <c r="Z485" i="3"/>
  <c r="Z486" i="3"/>
  <c r="Z487" i="3"/>
  <c r="Z488" i="3"/>
  <c r="Z490" i="3"/>
  <c r="Z491" i="3"/>
  <c r="Z492" i="3"/>
  <c r="Z493" i="3"/>
  <c r="Z495" i="3"/>
  <c r="Z496" i="3"/>
  <c r="Z497" i="3"/>
  <c r="Z499" i="3"/>
  <c r="Z500" i="3"/>
  <c r="Z501" i="3"/>
  <c r="Z502" i="3"/>
  <c r="AB502" i="3" s="1"/>
  <c r="Z503" i="3"/>
  <c r="Z505" i="3"/>
  <c r="Z506" i="3"/>
  <c r="Z508" i="3"/>
  <c r="Z509" i="3"/>
  <c r="Z511" i="3"/>
  <c r="Z512" i="3"/>
  <c r="Z513" i="3"/>
  <c r="Z514" i="3"/>
  <c r="Z515" i="3"/>
  <c r="Z516" i="3"/>
  <c r="Z517" i="3"/>
  <c r="Z519" i="3"/>
  <c r="AB519" i="3" s="1"/>
  <c r="Z520" i="3"/>
  <c r="Z521" i="3"/>
  <c r="Z522" i="3"/>
  <c r="Z523" i="3"/>
  <c r="Z524" i="3"/>
  <c r="Z526" i="3"/>
  <c r="Z527" i="3"/>
  <c r="Z528" i="3"/>
  <c r="Z529" i="3"/>
  <c r="Z530" i="3"/>
  <c r="Z531" i="3"/>
  <c r="Z532" i="3"/>
  <c r="Z534" i="3"/>
  <c r="Z535" i="3"/>
  <c r="Z536" i="3"/>
  <c r="Z538" i="3"/>
  <c r="Z539" i="3"/>
  <c r="Z540" i="3"/>
  <c r="Z541" i="3"/>
  <c r="Z543" i="3"/>
  <c r="Z544" i="3"/>
  <c r="Z545" i="3"/>
  <c r="AB545" i="3" s="1"/>
  <c r="Z546" i="3"/>
  <c r="Z548" i="3"/>
  <c r="Z550" i="3"/>
  <c r="Z551" i="3"/>
  <c r="Z552" i="3"/>
  <c r="Z553" i="3"/>
  <c r="Z554" i="3"/>
  <c r="AB554" i="3" s="1"/>
  <c r="Z555" i="3"/>
  <c r="Z556" i="3"/>
  <c r="Z557" i="3"/>
  <c r="Z559" i="3"/>
  <c r="Z560" i="3"/>
  <c r="Z561" i="3"/>
  <c r="Z562" i="3"/>
  <c r="Z563" i="3"/>
  <c r="Z564" i="3"/>
  <c r="Z565" i="3"/>
  <c r="Z566" i="3"/>
  <c r="Z567" i="3"/>
  <c r="AB567" i="3" s="1"/>
  <c r="Z568" i="3"/>
  <c r="Z569" i="3"/>
  <c r="Z570" i="3"/>
  <c r="Z571" i="3"/>
  <c r="Z572" i="3"/>
  <c r="Z573" i="3"/>
  <c r="Z574" i="3"/>
  <c r="Z575" i="3"/>
  <c r="Z576" i="3"/>
  <c r="Z577" i="3"/>
  <c r="Z578" i="3"/>
  <c r="Z579" i="3"/>
  <c r="AB579" i="3" s="1"/>
  <c r="Z580" i="3"/>
  <c r="Z581" i="3"/>
  <c r="Z582" i="3"/>
  <c r="Z583" i="3"/>
  <c r="Z584" i="3"/>
  <c r="Z585" i="3"/>
  <c r="Z586" i="3"/>
  <c r="Z587" i="3"/>
  <c r="Z588" i="3"/>
  <c r="Z589" i="3"/>
  <c r="Z590" i="3"/>
  <c r="Z591" i="3"/>
  <c r="AB591" i="3" s="1"/>
  <c r="Z592" i="3"/>
  <c r="Z593" i="3"/>
  <c r="Z594" i="3"/>
  <c r="Z595" i="3"/>
  <c r="Z596" i="3"/>
  <c r="Z597" i="3"/>
  <c r="Z598" i="3"/>
  <c r="Z599" i="3"/>
  <c r="Z600" i="3"/>
  <c r="Z601" i="3"/>
  <c r="Z602" i="3"/>
  <c r="Z603" i="3"/>
  <c r="AB603" i="3" s="1"/>
  <c r="Z604" i="3"/>
  <c r="Z605" i="3"/>
  <c r="Z606" i="3"/>
  <c r="Z607" i="3"/>
  <c r="Z608" i="3"/>
  <c r="Z609" i="3"/>
  <c r="Z610" i="3"/>
  <c r="Z611" i="3"/>
  <c r="Z612" i="3"/>
  <c r="Z613" i="3"/>
  <c r="Z614" i="3"/>
  <c r="Z615" i="3"/>
  <c r="AB615" i="3" s="1"/>
  <c r="Z616" i="3"/>
  <c r="Z617" i="3"/>
  <c r="Z618" i="3"/>
  <c r="Z619" i="3"/>
  <c r="Z620" i="3"/>
  <c r="Z621" i="3"/>
  <c r="Z622" i="3"/>
  <c r="Z623" i="3"/>
  <c r="Z624" i="3"/>
  <c r="Z625" i="3"/>
  <c r="Z626" i="3"/>
  <c r="Z627" i="3"/>
  <c r="AB627" i="3" s="1"/>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AB663" i="3" s="1"/>
  <c r="Z664" i="3"/>
  <c r="Z665" i="3"/>
  <c r="Z666" i="3"/>
  <c r="Z667" i="3"/>
  <c r="Z668" i="3"/>
  <c r="Z669" i="3"/>
  <c r="Z670" i="3"/>
  <c r="Z671" i="3"/>
  <c r="Z672" i="3"/>
  <c r="Z673" i="3"/>
  <c r="Z674" i="3"/>
  <c r="Z675" i="3"/>
  <c r="AB675" i="3" s="1"/>
  <c r="Z676" i="3"/>
  <c r="Z677" i="3"/>
  <c r="Z678" i="3"/>
  <c r="Z679" i="3"/>
  <c r="Z680" i="3"/>
  <c r="Z681" i="3"/>
  <c r="Z683" i="3"/>
  <c r="Z685" i="3"/>
  <c r="Z687" i="3"/>
  <c r="Z689" i="3"/>
  <c r="Z690" i="3"/>
  <c r="Z691" i="3"/>
  <c r="AB691" i="3" s="1"/>
  <c r="Z692" i="3"/>
  <c r="Z693" i="3"/>
  <c r="Z694" i="3"/>
  <c r="Z695" i="3"/>
  <c r="Z696" i="3"/>
  <c r="Z697" i="3"/>
  <c r="Z698" i="3"/>
  <c r="Z699" i="3"/>
  <c r="Z700" i="3"/>
  <c r="Z701" i="3"/>
  <c r="Z702" i="3"/>
  <c r="Z703" i="3"/>
  <c r="AB703" i="3" s="1"/>
  <c r="Z705" i="3"/>
  <c r="Z706" i="3"/>
  <c r="Z708" i="3"/>
  <c r="Z709" i="3"/>
  <c r="Z710" i="3"/>
  <c r="Z711" i="3"/>
  <c r="Z712" i="3"/>
  <c r="Z713" i="3"/>
  <c r="Z714" i="3"/>
  <c r="Z715" i="3"/>
  <c r="Z717" i="3"/>
  <c r="Z718" i="3"/>
  <c r="Z719" i="3"/>
  <c r="Z720" i="3"/>
  <c r="Z721" i="3"/>
  <c r="Z722" i="3"/>
  <c r="Z723" i="3"/>
  <c r="Z724" i="3"/>
  <c r="Z725" i="3"/>
  <c r="Z727" i="3"/>
  <c r="Z728" i="3"/>
  <c r="Z729" i="3"/>
  <c r="Z731" i="3"/>
  <c r="Z732" i="3"/>
  <c r="AB732" i="3" s="1"/>
  <c r="Z733" i="3"/>
  <c r="Z734" i="3"/>
  <c r="Z735" i="3"/>
  <c r="Z737" i="3"/>
  <c r="Z738" i="3"/>
  <c r="Z739" i="3"/>
  <c r="Z740" i="3"/>
  <c r="Z741" i="3"/>
  <c r="Z742" i="3"/>
  <c r="Z743" i="3"/>
  <c r="Z744" i="3"/>
  <c r="Z745" i="3"/>
  <c r="AB745" i="3" s="1"/>
  <c r="Z747" i="3"/>
  <c r="Z749" i="3"/>
  <c r="Z750" i="3"/>
  <c r="Z751" i="3"/>
  <c r="Z752" i="3"/>
  <c r="Z753" i="3"/>
  <c r="Z754" i="3"/>
  <c r="Z755" i="3"/>
  <c r="Z756" i="3"/>
  <c r="Z757" i="3"/>
  <c r="Z759" i="3"/>
  <c r="Z761" i="3"/>
  <c r="AB761" i="3" s="1"/>
  <c r="Z762" i="3"/>
  <c r="Z764" i="3"/>
  <c r="AB764" i="3" s="1"/>
  <c r="Y11" i="3"/>
  <c r="Y12" i="3"/>
  <c r="Y13" i="3"/>
  <c r="Y14" i="3"/>
  <c r="Y15" i="3"/>
  <c r="Y16" i="3"/>
  <c r="Y17" i="3"/>
  <c r="Y18" i="3"/>
  <c r="Y19" i="3"/>
  <c r="Y20" i="3"/>
  <c r="Y21" i="3"/>
  <c r="Y22" i="3"/>
  <c r="Y23" i="3"/>
  <c r="Y24" i="3"/>
  <c r="Y26" i="3"/>
  <c r="Y27" i="3"/>
  <c r="Y28" i="3"/>
  <c r="Y29" i="3"/>
  <c r="Y30" i="3"/>
  <c r="Y31" i="3"/>
  <c r="Y32" i="3"/>
  <c r="Y33" i="3"/>
  <c r="Y34" i="3"/>
  <c r="Y35" i="3"/>
  <c r="Y36" i="3"/>
  <c r="Y37" i="3"/>
  <c r="Y38" i="3"/>
  <c r="Y39" i="3"/>
  <c r="Y41" i="3"/>
  <c r="Y42" i="3"/>
  <c r="Y43" i="3"/>
  <c r="Y44" i="3"/>
  <c r="Y45" i="3"/>
  <c r="Y46" i="3"/>
  <c r="Y47" i="3"/>
  <c r="Y48" i="3"/>
  <c r="Y49" i="3"/>
  <c r="Y50" i="3"/>
  <c r="Y52" i="3"/>
  <c r="Y53" i="3"/>
  <c r="Y54" i="3"/>
  <c r="Y55" i="3"/>
  <c r="Y56" i="3"/>
  <c r="Y58" i="3"/>
  <c r="Y59" i="3"/>
  <c r="Y60" i="3"/>
  <c r="Y61" i="3"/>
  <c r="Y62" i="3"/>
  <c r="Y64" i="3"/>
  <c r="Y65" i="3"/>
  <c r="Y67" i="3"/>
  <c r="Y68" i="3"/>
  <c r="Y69" i="3"/>
  <c r="Y70" i="3"/>
  <c r="Y71" i="3"/>
  <c r="Y72" i="3"/>
  <c r="Y73" i="3"/>
  <c r="Y74" i="3"/>
  <c r="Y75" i="3"/>
  <c r="Y76" i="3"/>
  <c r="Y77" i="3"/>
  <c r="Y78" i="3"/>
  <c r="Y79" i="3"/>
  <c r="Y80" i="3"/>
  <c r="Y81" i="3"/>
  <c r="Y83" i="3"/>
  <c r="Y84" i="3"/>
  <c r="Y85" i="3"/>
  <c r="Y86" i="3"/>
  <c r="Y87" i="3"/>
  <c r="Y88" i="3"/>
  <c r="Y89" i="3"/>
  <c r="Y90" i="3"/>
  <c r="Y91" i="3"/>
  <c r="Y92" i="3"/>
  <c r="Y93" i="3"/>
  <c r="Y94" i="3"/>
  <c r="Y95" i="3"/>
  <c r="Y96" i="3"/>
  <c r="Y97" i="3"/>
  <c r="Y99" i="3"/>
  <c r="Y100" i="3"/>
  <c r="Y101" i="3"/>
  <c r="Y102" i="3"/>
  <c r="Y103" i="3"/>
  <c r="Y104" i="3"/>
  <c r="Y105" i="3"/>
  <c r="Y106" i="3"/>
  <c r="Y107" i="3"/>
  <c r="Y108" i="3"/>
  <c r="Y109" i="3"/>
  <c r="Y110" i="3"/>
  <c r="Y111" i="3"/>
  <c r="Y112" i="3"/>
  <c r="Y113" i="3"/>
  <c r="Y115" i="3"/>
  <c r="Y116" i="3"/>
  <c r="Y117" i="3"/>
  <c r="Y118" i="3"/>
  <c r="Y119" i="3"/>
  <c r="Y120" i="3"/>
  <c r="Y121" i="3"/>
  <c r="Y122" i="3"/>
  <c r="Y123" i="3"/>
  <c r="Y124" i="3"/>
  <c r="Y125" i="3"/>
  <c r="Y126" i="3"/>
  <c r="Y127" i="3"/>
  <c r="Y128" i="3"/>
  <c r="Y129" i="3"/>
  <c r="Y131" i="3"/>
  <c r="Y132" i="3"/>
  <c r="Y133" i="3"/>
  <c r="Y134" i="3"/>
  <c r="Y135" i="3"/>
  <c r="Y136" i="3"/>
  <c r="Y137" i="3"/>
  <c r="Y138" i="3"/>
  <c r="Y139" i="3"/>
  <c r="Y140" i="3"/>
  <c r="Y141" i="3"/>
  <c r="Y142" i="3"/>
  <c r="Y143" i="3"/>
  <c r="Y144" i="3"/>
  <c r="Y145" i="3"/>
  <c r="Y147" i="3"/>
  <c r="Y148" i="3"/>
  <c r="Y149" i="3"/>
  <c r="Y150" i="3"/>
  <c r="Y151" i="3"/>
  <c r="Y152" i="3"/>
  <c r="Y153" i="3"/>
  <c r="Y154" i="3"/>
  <c r="Y155" i="3"/>
  <c r="Y156" i="3"/>
  <c r="Y157" i="3"/>
  <c r="Y158" i="3"/>
  <c r="Y159" i="3"/>
  <c r="Y160" i="3"/>
  <c r="Y161" i="3"/>
  <c r="Y162" i="3"/>
  <c r="Y163" i="3"/>
  <c r="Y164" i="3"/>
  <c r="Y165" i="3"/>
  <c r="Y166" i="3"/>
  <c r="Y167" i="3"/>
  <c r="Y169" i="3"/>
  <c r="Y170" i="3"/>
  <c r="Y171" i="3"/>
  <c r="Y172" i="3"/>
  <c r="Y173" i="3"/>
  <c r="Y174" i="3"/>
  <c r="Y175" i="3"/>
  <c r="Y176" i="3"/>
  <c r="Y177" i="3"/>
  <c r="Y178" i="3"/>
  <c r="Y179" i="3"/>
  <c r="Y180" i="3"/>
  <c r="Y181" i="3"/>
  <c r="Y182" i="3"/>
  <c r="Y183" i="3"/>
  <c r="Y185" i="3"/>
  <c r="Y186" i="3"/>
  <c r="Y187" i="3"/>
  <c r="Y188" i="3"/>
  <c r="Y189" i="3"/>
  <c r="Y190" i="3"/>
  <c r="Y191" i="3"/>
  <c r="Y192" i="3"/>
  <c r="Y193" i="3"/>
  <c r="Y194" i="3"/>
  <c r="Y195" i="3"/>
  <c r="Y196" i="3"/>
  <c r="Y197" i="3"/>
  <c r="Y198" i="3"/>
  <c r="Y199" i="3"/>
  <c r="Y201" i="3"/>
  <c r="Y202" i="3"/>
  <c r="Y203" i="3"/>
  <c r="Y204" i="3"/>
  <c r="Y205" i="3"/>
  <c r="Y206" i="3"/>
  <c r="Y207" i="3"/>
  <c r="Y208" i="3"/>
  <c r="Y209" i="3"/>
  <c r="Y210" i="3"/>
  <c r="Y211" i="3"/>
  <c r="Y212" i="3"/>
  <c r="Y213" i="3"/>
  <c r="Y214" i="3"/>
  <c r="Y215" i="3"/>
  <c r="Y217" i="3"/>
  <c r="Y218" i="3"/>
  <c r="Y219" i="3"/>
  <c r="Y220" i="3"/>
  <c r="Y221" i="3"/>
  <c r="Y222" i="3"/>
  <c r="Y223" i="3"/>
  <c r="Y224" i="3"/>
  <c r="Y225" i="3"/>
  <c r="Y226" i="3"/>
  <c r="Y227" i="3"/>
  <c r="Y228" i="3"/>
  <c r="Y229" i="3"/>
  <c r="Y230" i="3"/>
  <c r="Y231" i="3"/>
  <c r="Y233" i="3"/>
  <c r="Y234" i="3"/>
  <c r="Y235" i="3"/>
  <c r="Y236" i="3"/>
  <c r="Y237" i="3"/>
  <c r="Y238" i="3"/>
  <c r="Y239" i="3"/>
  <c r="Y240" i="3"/>
  <c r="Y241" i="3"/>
  <c r="Y242" i="3"/>
  <c r="Y243" i="3"/>
  <c r="Y244" i="3"/>
  <c r="Y245" i="3"/>
  <c r="Y246" i="3"/>
  <c r="Y247" i="3"/>
  <c r="Y249" i="3"/>
  <c r="Y250" i="3"/>
  <c r="Y252" i="3"/>
  <c r="Y253" i="3"/>
  <c r="Y255" i="3"/>
  <c r="Y257" i="3"/>
  <c r="Y259" i="3"/>
  <c r="Y261" i="3"/>
  <c r="Y263" i="3"/>
  <c r="Y264" i="3"/>
  <c r="Y266" i="3"/>
  <c r="Y268" i="3"/>
  <c r="Y269" i="3"/>
  <c r="Y270" i="3"/>
  <c r="Y271" i="3"/>
  <c r="Y273" i="3"/>
  <c r="Y274" i="3"/>
  <c r="Y275" i="3"/>
  <c r="Y276" i="3"/>
  <c r="Y277" i="3"/>
  <c r="Y279" i="3"/>
  <c r="Y281" i="3"/>
  <c r="Y282" i="3"/>
  <c r="Y283" i="3"/>
  <c r="Y285" i="3"/>
  <c r="Y286" i="3"/>
  <c r="Y287" i="3"/>
  <c r="Y289" i="3"/>
  <c r="Y290" i="3"/>
  <c r="Y292" i="3"/>
  <c r="Y293" i="3"/>
  <c r="Y295" i="3"/>
  <c r="Y296" i="3"/>
  <c r="Y298" i="3"/>
  <c r="Y300" i="3"/>
  <c r="Y301" i="3"/>
  <c r="Y302" i="3"/>
  <c r="Y304" i="3"/>
  <c r="Y305" i="3"/>
  <c r="Y306" i="3"/>
  <c r="Y307" i="3"/>
  <c r="Y308" i="3"/>
  <c r="Y309" i="3"/>
  <c r="Y310" i="3"/>
  <c r="Y312" i="3"/>
  <c r="Y313" i="3"/>
  <c r="Y314" i="3"/>
  <c r="Y315" i="3"/>
  <c r="Y316" i="3"/>
  <c r="Y317" i="3"/>
  <c r="Y318" i="3"/>
  <c r="Y319" i="3"/>
  <c r="Y321" i="3"/>
  <c r="Y322" i="3"/>
  <c r="Y323" i="3"/>
  <c r="Y324" i="3"/>
  <c r="Y325" i="3"/>
  <c r="Y326" i="3"/>
  <c r="Y327" i="3"/>
  <c r="Y328" i="3"/>
  <c r="Y329" i="3"/>
  <c r="Y330" i="3"/>
  <c r="Y332" i="3"/>
  <c r="Y333" i="3"/>
  <c r="Y335" i="3"/>
  <c r="Y336" i="3"/>
  <c r="Y338" i="3"/>
  <c r="Y339" i="3"/>
  <c r="Y340" i="3"/>
  <c r="Y341" i="3"/>
  <c r="Y343" i="3"/>
  <c r="Y344" i="3"/>
  <c r="Y345" i="3"/>
  <c r="Y346" i="3"/>
  <c r="Y348" i="3"/>
  <c r="Y349" i="3"/>
  <c r="Y350" i="3"/>
  <c r="Y352" i="3"/>
  <c r="Y353" i="3"/>
  <c r="Y354" i="3"/>
  <c r="Y356" i="3"/>
  <c r="Y357" i="3"/>
  <c r="Y359" i="3"/>
  <c r="Y361" i="3"/>
  <c r="Y362" i="3"/>
  <c r="Y363" i="3"/>
  <c r="Y364" i="3"/>
  <c r="Y365" i="3"/>
  <c r="Y367" i="3"/>
  <c r="Y368" i="3"/>
  <c r="Y369" i="3"/>
  <c r="Y370" i="3"/>
  <c r="Y372" i="3"/>
  <c r="Y373" i="3"/>
  <c r="Y374" i="3"/>
  <c r="Y375" i="3"/>
  <c r="Y376" i="3"/>
  <c r="Y377" i="3"/>
  <c r="Y378" i="3"/>
  <c r="Y380" i="3"/>
  <c r="Y382" i="3"/>
  <c r="Y383" i="3"/>
  <c r="Y385" i="3"/>
  <c r="Y386" i="3"/>
  <c r="Y387" i="3"/>
  <c r="Y388" i="3"/>
  <c r="Y389" i="3"/>
  <c r="Y390" i="3"/>
  <c r="Y391" i="3"/>
  <c r="Y392" i="3"/>
  <c r="Y394" i="3"/>
  <c r="Y396" i="3"/>
  <c r="Y398" i="3"/>
  <c r="Y399" i="3"/>
  <c r="Y401" i="3"/>
  <c r="Y402" i="3"/>
  <c r="Y403" i="3"/>
  <c r="Y404" i="3"/>
  <c r="Y406" i="3"/>
  <c r="Y407" i="3"/>
  <c r="Y408" i="3"/>
  <c r="Y409" i="3"/>
  <c r="Y410" i="3"/>
  <c r="Y411" i="3"/>
  <c r="Y413" i="3"/>
  <c r="Y414" i="3"/>
  <c r="Y415" i="3"/>
  <c r="Y417" i="3"/>
  <c r="Y418" i="3"/>
  <c r="Y420" i="3"/>
  <c r="Y421" i="3"/>
  <c r="Y423" i="3"/>
  <c r="Y424" i="3"/>
  <c r="Y426" i="3"/>
  <c r="Y428" i="3"/>
  <c r="Y429" i="3"/>
  <c r="Y430" i="3"/>
  <c r="Y431" i="3"/>
  <c r="Y432" i="3"/>
  <c r="Y433" i="3"/>
  <c r="Y434" i="3"/>
  <c r="Y436" i="3"/>
  <c r="Y438" i="3"/>
  <c r="Y439" i="3"/>
  <c r="Y441" i="3"/>
  <c r="Y442" i="3"/>
  <c r="Y444" i="3"/>
  <c r="Y445" i="3"/>
  <c r="Y446" i="3"/>
  <c r="Y448" i="3"/>
  <c r="Y449" i="3"/>
  <c r="Y450" i="3"/>
  <c r="Y452" i="3"/>
  <c r="Y453" i="3"/>
  <c r="Y454" i="3"/>
  <c r="Y455" i="3"/>
  <c r="Y456" i="3"/>
  <c r="Y457" i="3"/>
  <c r="Y458" i="3"/>
  <c r="Y459" i="3"/>
  <c r="Y460" i="3"/>
  <c r="Y461" i="3"/>
  <c r="Y463" i="3"/>
  <c r="Y464" i="3"/>
  <c r="Y465" i="3"/>
  <c r="Y466" i="3"/>
  <c r="Y468" i="3"/>
  <c r="Y469" i="3"/>
  <c r="Y470" i="3"/>
  <c r="Y471" i="3"/>
  <c r="Y472" i="3"/>
  <c r="Y473" i="3"/>
  <c r="Y474" i="3"/>
  <c r="Y475" i="3"/>
  <c r="Y476" i="3"/>
  <c r="Y477" i="3"/>
  <c r="Y479" i="3"/>
  <c r="Y480" i="3"/>
  <c r="Y481" i="3"/>
  <c r="Y482" i="3"/>
  <c r="Y484" i="3"/>
  <c r="Y485" i="3"/>
  <c r="Y486" i="3"/>
  <c r="Y487" i="3"/>
  <c r="Y488" i="3"/>
  <c r="Y490" i="3"/>
  <c r="Y491" i="3"/>
  <c r="Y492" i="3"/>
  <c r="Y493" i="3"/>
  <c r="Y495" i="3"/>
  <c r="Y496" i="3"/>
  <c r="Y497" i="3"/>
  <c r="Y499" i="3"/>
  <c r="Y500" i="3"/>
  <c r="Y501" i="3"/>
  <c r="Y502" i="3"/>
  <c r="Y503" i="3"/>
  <c r="Y505" i="3"/>
  <c r="Y506" i="3"/>
  <c r="Y508" i="3"/>
  <c r="Y509" i="3"/>
  <c r="Y511" i="3"/>
  <c r="Y512" i="3"/>
  <c r="Y513" i="3"/>
  <c r="Y514" i="3"/>
  <c r="Y515" i="3"/>
  <c r="Y516" i="3"/>
  <c r="Y517" i="3"/>
  <c r="Y519" i="3"/>
  <c r="Y520" i="3"/>
  <c r="Y521" i="3"/>
  <c r="Y522" i="3"/>
  <c r="Y523" i="3"/>
  <c r="Y524" i="3"/>
  <c r="Y526" i="3"/>
  <c r="Y527" i="3"/>
  <c r="Y528" i="3"/>
  <c r="Y529" i="3"/>
  <c r="Y530" i="3"/>
  <c r="Y531" i="3"/>
  <c r="Y532" i="3"/>
  <c r="Y534" i="3"/>
  <c r="Y535" i="3"/>
  <c r="Y536" i="3"/>
  <c r="Y538" i="3"/>
  <c r="Y539" i="3"/>
  <c r="Y540" i="3"/>
  <c r="Y541" i="3"/>
  <c r="Y543" i="3"/>
  <c r="Y544" i="3"/>
  <c r="Y545" i="3"/>
  <c r="Y546" i="3"/>
  <c r="Y548" i="3"/>
  <c r="Y550" i="3"/>
  <c r="Y551" i="3"/>
  <c r="Y552" i="3"/>
  <c r="Y553" i="3"/>
  <c r="Y554" i="3"/>
  <c r="Y555" i="3"/>
  <c r="Y556" i="3"/>
  <c r="Y557" i="3"/>
  <c r="Y559" i="3"/>
  <c r="Y560" i="3"/>
  <c r="Y561" i="3"/>
  <c r="Y562" i="3"/>
  <c r="Y563" i="3"/>
  <c r="Y564" i="3"/>
  <c r="Y565" i="3"/>
  <c r="Y566" i="3"/>
  <c r="Y567" i="3"/>
  <c r="Y568" i="3"/>
  <c r="Y569" i="3"/>
  <c r="Y570" i="3"/>
  <c r="Y571" i="3"/>
  <c r="Y572" i="3"/>
  <c r="Y573" i="3"/>
  <c r="Y574" i="3"/>
  <c r="Y575" i="3"/>
  <c r="Y576" i="3"/>
  <c r="Y577" i="3"/>
  <c r="Y578" i="3"/>
  <c r="Y579" i="3"/>
  <c r="Y580" i="3"/>
  <c r="Y581" i="3"/>
  <c r="Y582" i="3"/>
  <c r="Y583" i="3"/>
  <c r="Y584" i="3"/>
  <c r="Y585" i="3"/>
  <c r="Y586" i="3"/>
  <c r="Y587" i="3"/>
  <c r="Y588" i="3"/>
  <c r="Y589" i="3"/>
  <c r="Y590" i="3"/>
  <c r="Y591" i="3"/>
  <c r="Y592" i="3"/>
  <c r="Y593" i="3"/>
  <c r="Y594" i="3"/>
  <c r="Y595" i="3"/>
  <c r="Y596" i="3"/>
  <c r="Y597" i="3"/>
  <c r="Y598" i="3"/>
  <c r="Y599" i="3"/>
  <c r="Y600" i="3"/>
  <c r="Y601" i="3"/>
  <c r="Y602" i="3"/>
  <c r="Y603" i="3"/>
  <c r="Y604" i="3"/>
  <c r="Y605" i="3"/>
  <c r="Y606" i="3"/>
  <c r="Y607" i="3"/>
  <c r="Y608" i="3"/>
  <c r="Y609" i="3"/>
  <c r="Y610" i="3"/>
  <c r="Y611" i="3"/>
  <c r="Y612" i="3"/>
  <c r="Y613" i="3"/>
  <c r="Y614" i="3"/>
  <c r="Y615" i="3"/>
  <c r="Y616" i="3"/>
  <c r="Y617" i="3"/>
  <c r="Y618" i="3"/>
  <c r="Y619" i="3"/>
  <c r="Y620" i="3"/>
  <c r="Y621" i="3"/>
  <c r="Y622" i="3"/>
  <c r="Y623" i="3"/>
  <c r="Y624" i="3"/>
  <c r="Y625" i="3"/>
  <c r="Y626" i="3"/>
  <c r="Y627" i="3"/>
  <c r="Y628" i="3"/>
  <c r="Y629" i="3"/>
  <c r="Y630" i="3"/>
  <c r="Y631" i="3"/>
  <c r="Y632" i="3"/>
  <c r="Y633" i="3"/>
  <c r="Y634" i="3"/>
  <c r="Y635" i="3"/>
  <c r="Y636" i="3"/>
  <c r="Y637" i="3"/>
  <c r="Y638" i="3"/>
  <c r="Y639" i="3"/>
  <c r="Y640" i="3"/>
  <c r="Y641" i="3"/>
  <c r="Y642" i="3"/>
  <c r="Y643" i="3"/>
  <c r="Y644" i="3"/>
  <c r="Y645" i="3"/>
  <c r="Y646" i="3"/>
  <c r="Y647" i="3"/>
  <c r="Y648" i="3"/>
  <c r="Y649" i="3"/>
  <c r="Y650" i="3"/>
  <c r="Y651" i="3"/>
  <c r="Y652" i="3"/>
  <c r="Y653" i="3"/>
  <c r="Y654" i="3"/>
  <c r="Y655" i="3"/>
  <c r="Y656" i="3"/>
  <c r="Y657" i="3"/>
  <c r="Y658" i="3"/>
  <c r="Y659" i="3"/>
  <c r="Y660" i="3"/>
  <c r="Y661" i="3"/>
  <c r="Y662" i="3"/>
  <c r="Y663" i="3"/>
  <c r="Y664" i="3"/>
  <c r="Y665" i="3"/>
  <c r="Y666" i="3"/>
  <c r="Y667" i="3"/>
  <c r="Y668" i="3"/>
  <c r="Y669" i="3"/>
  <c r="Y670" i="3"/>
  <c r="Y671" i="3"/>
  <c r="Y672" i="3"/>
  <c r="Y673" i="3"/>
  <c r="Y674" i="3"/>
  <c r="Y675" i="3"/>
  <c r="Y676" i="3"/>
  <c r="Y677" i="3"/>
  <c r="Y678" i="3"/>
  <c r="Y679" i="3"/>
  <c r="Y680" i="3"/>
  <c r="Y681" i="3"/>
  <c r="Y683" i="3"/>
  <c r="Y685" i="3"/>
  <c r="Y687" i="3"/>
  <c r="Y689" i="3"/>
  <c r="Y690" i="3"/>
  <c r="Y691" i="3"/>
  <c r="Y692" i="3"/>
  <c r="Y693" i="3"/>
  <c r="Y694" i="3"/>
  <c r="Y695" i="3"/>
  <c r="Y696" i="3"/>
  <c r="Y697" i="3"/>
  <c r="Y698" i="3"/>
  <c r="Y699" i="3"/>
  <c r="Y700" i="3"/>
  <c r="Y701" i="3"/>
  <c r="Y702" i="3"/>
  <c r="Y703" i="3"/>
  <c r="Y705" i="3"/>
  <c r="Y706" i="3"/>
  <c r="Y708" i="3"/>
  <c r="Y709" i="3"/>
  <c r="Y710" i="3"/>
  <c r="Y711" i="3"/>
  <c r="Y712" i="3"/>
  <c r="Y713" i="3"/>
  <c r="Y714" i="3"/>
  <c r="Y715" i="3"/>
  <c r="Y717" i="3"/>
  <c r="Y718" i="3"/>
  <c r="Y719" i="3"/>
  <c r="Y720" i="3"/>
  <c r="Y721" i="3"/>
  <c r="Y722" i="3"/>
  <c r="Y723" i="3"/>
  <c r="Y724" i="3"/>
  <c r="Y725" i="3"/>
  <c r="Y727" i="3"/>
  <c r="Y728" i="3"/>
  <c r="Y729" i="3"/>
  <c r="Y731" i="3"/>
  <c r="Y732" i="3"/>
  <c r="Y733" i="3"/>
  <c r="Y734" i="3"/>
  <c r="Y735" i="3"/>
  <c r="Y737" i="3"/>
  <c r="Y738" i="3"/>
  <c r="Y739" i="3"/>
  <c r="Y740" i="3"/>
  <c r="Y741" i="3"/>
  <c r="Y742" i="3"/>
  <c r="Y743" i="3"/>
  <c r="Y744" i="3"/>
  <c r="Y745" i="3"/>
  <c r="Y747" i="3"/>
  <c r="Y749" i="3"/>
  <c r="Y750" i="3"/>
  <c r="Y751" i="3"/>
  <c r="Y752" i="3"/>
  <c r="Y753" i="3"/>
  <c r="Y754" i="3"/>
  <c r="Y755" i="3"/>
  <c r="Y756" i="3"/>
  <c r="Y757" i="3"/>
  <c r="Y759" i="3"/>
  <c r="Y761" i="3"/>
  <c r="Y762" i="3"/>
  <c r="Y764" i="3"/>
  <c r="X765" i="3"/>
  <c r="W765" i="3"/>
  <c r="V765" i="3"/>
  <c r="U765" i="3"/>
  <c r="T765" i="3"/>
  <c r="S765" i="3"/>
  <c r="Z765" i="3" s="1"/>
  <c r="R765" i="3"/>
  <c r="Q765" i="3"/>
  <c r="P765" i="3"/>
  <c r="O765" i="3"/>
  <c r="N765" i="3"/>
  <c r="M765" i="3"/>
  <c r="L765" i="3"/>
  <c r="K765" i="3"/>
  <c r="J765" i="3"/>
  <c r="X763" i="3"/>
  <c r="W763" i="3"/>
  <c r="V763" i="3"/>
  <c r="U763" i="3"/>
  <c r="T763" i="3"/>
  <c r="S763" i="3"/>
  <c r="Z763" i="3" s="1"/>
  <c r="R763" i="3"/>
  <c r="Q763" i="3"/>
  <c r="P763" i="3"/>
  <c r="O763" i="3"/>
  <c r="N763" i="3"/>
  <c r="M763" i="3"/>
  <c r="L763" i="3"/>
  <c r="K763" i="3"/>
  <c r="J763" i="3"/>
  <c r="X760" i="3"/>
  <c r="W760" i="3"/>
  <c r="V760" i="3"/>
  <c r="U760" i="3"/>
  <c r="T760" i="3"/>
  <c r="S760" i="3"/>
  <c r="Z760" i="3" s="1"/>
  <c r="R760" i="3"/>
  <c r="Q760" i="3"/>
  <c r="P760" i="3"/>
  <c r="O760" i="3"/>
  <c r="N760" i="3"/>
  <c r="M760" i="3"/>
  <c r="L760" i="3"/>
  <c r="K760" i="3"/>
  <c r="J760" i="3"/>
  <c r="X758" i="3"/>
  <c r="W758" i="3"/>
  <c r="V758" i="3"/>
  <c r="U758" i="3"/>
  <c r="T758" i="3"/>
  <c r="S758" i="3"/>
  <c r="Y758" i="3" s="1"/>
  <c r="R758" i="3"/>
  <c r="Q758" i="3"/>
  <c r="P758" i="3"/>
  <c r="O758" i="3"/>
  <c r="N758" i="3"/>
  <c r="M758" i="3"/>
  <c r="L758" i="3"/>
  <c r="K758" i="3"/>
  <c r="J758" i="3"/>
  <c r="X748" i="3"/>
  <c r="W748" i="3"/>
  <c r="V748" i="3"/>
  <c r="U748" i="3"/>
  <c r="T748" i="3"/>
  <c r="S748" i="3"/>
  <c r="Z748" i="3" s="1"/>
  <c r="R748" i="3"/>
  <c r="Q748" i="3"/>
  <c r="P748" i="3"/>
  <c r="O748" i="3"/>
  <c r="N748" i="3"/>
  <c r="M748" i="3"/>
  <c r="L748" i="3"/>
  <c r="K748" i="3"/>
  <c r="J748" i="3"/>
  <c r="X746" i="3"/>
  <c r="W746" i="3"/>
  <c r="V746" i="3"/>
  <c r="U746" i="3"/>
  <c r="T746" i="3"/>
  <c r="S746" i="3"/>
  <c r="R746" i="3"/>
  <c r="Q746" i="3"/>
  <c r="P746" i="3"/>
  <c r="O746" i="3"/>
  <c r="N746" i="3"/>
  <c r="M746" i="3"/>
  <c r="L746" i="3"/>
  <c r="K746" i="3"/>
  <c r="J746" i="3"/>
  <c r="X736" i="3"/>
  <c r="W736" i="3"/>
  <c r="V736" i="3"/>
  <c r="U736" i="3"/>
  <c r="T736" i="3"/>
  <c r="S736" i="3"/>
  <c r="Z736" i="3" s="1"/>
  <c r="R736" i="3"/>
  <c r="Q736" i="3"/>
  <c r="P736" i="3"/>
  <c r="O736" i="3"/>
  <c r="N736" i="3"/>
  <c r="M736" i="3"/>
  <c r="L736" i="3"/>
  <c r="K736" i="3"/>
  <c r="J736" i="3"/>
  <c r="X730" i="3"/>
  <c r="W730" i="3"/>
  <c r="V730" i="3"/>
  <c r="U730" i="3"/>
  <c r="T730" i="3"/>
  <c r="S730" i="3"/>
  <c r="R730" i="3"/>
  <c r="Q730" i="3"/>
  <c r="P730" i="3"/>
  <c r="O730" i="3"/>
  <c r="N730" i="3"/>
  <c r="M730" i="3"/>
  <c r="L730" i="3"/>
  <c r="K730" i="3"/>
  <c r="J730" i="3"/>
  <c r="X726" i="3"/>
  <c r="W726" i="3"/>
  <c r="V726" i="3"/>
  <c r="U726" i="3"/>
  <c r="T726" i="3"/>
  <c r="S726" i="3"/>
  <c r="R726" i="3"/>
  <c r="Q726" i="3"/>
  <c r="P726" i="3"/>
  <c r="O726" i="3"/>
  <c r="N726" i="3"/>
  <c r="M726" i="3"/>
  <c r="L726" i="3"/>
  <c r="K726" i="3"/>
  <c r="J726" i="3"/>
  <c r="X716" i="3"/>
  <c r="W716" i="3"/>
  <c r="V716" i="3"/>
  <c r="U716" i="3"/>
  <c r="T716" i="3"/>
  <c r="S716" i="3"/>
  <c r="R716" i="3"/>
  <c r="Q716" i="3"/>
  <c r="P716" i="3"/>
  <c r="O716" i="3"/>
  <c r="N716" i="3"/>
  <c r="M716" i="3"/>
  <c r="L716" i="3"/>
  <c r="K716" i="3"/>
  <c r="Y716" i="3" s="1"/>
  <c r="J716" i="3"/>
  <c r="X707" i="3"/>
  <c r="W707" i="3"/>
  <c r="V707" i="3"/>
  <c r="U707" i="3"/>
  <c r="T707" i="3"/>
  <c r="S707" i="3"/>
  <c r="R707" i="3"/>
  <c r="Q707" i="3"/>
  <c r="P707" i="3"/>
  <c r="O707" i="3"/>
  <c r="N707" i="3"/>
  <c r="M707" i="3"/>
  <c r="L707" i="3"/>
  <c r="K707" i="3"/>
  <c r="J707" i="3"/>
  <c r="X704" i="3"/>
  <c r="W704" i="3"/>
  <c r="V704" i="3"/>
  <c r="U704" i="3"/>
  <c r="T704" i="3"/>
  <c r="S704" i="3"/>
  <c r="R704" i="3"/>
  <c r="Q704" i="3"/>
  <c r="P704" i="3"/>
  <c r="O704" i="3"/>
  <c r="N704" i="3"/>
  <c r="M704" i="3"/>
  <c r="L704" i="3"/>
  <c r="K704" i="3"/>
  <c r="J704" i="3"/>
  <c r="X688" i="3"/>
  <c r="W688" i="3"/>
  <c r="V688" i="3"/>
  <c r="U688" i="3"/>
  <c r="T688" i="3"/>
  <c r="S688" i="3"/>
  <c r="R688" i="3"/>
  <c r="Q688" i="3"/>
  <c r="P688" i="3"/>
  <c r="O688" i="3"/>
  <c r="N688" i="3"/>
  <c r="M688" i="3"/>
  <c r="L688" i="3"/>
  <c r="K688" i="3"/>
  <c r="J688" i="3"/>
  <c r="X686" i="3"/>
  <c r="W686" i="3"/>
  <c r="V686" i="3"/>
  <c r="U686" i="3"/>
  <c r="T686" i="3"/>
  <c r="S686" i="3"/>
  <c r="Y686" i="3" s="1"/>
  <c r="R686" i="3"/>
  <c r="Q686" i="3"/>
  <c r="P686" i="3"/>
  <c r="O686" i="3"/>
  <c r="N686" i="3"/>
  <c r="M686" i="3"/>
  <c r="L686" i="3"/>
  <c r="K686" i="3"/>
  <c r="J686" i="3"/>
  <c r="X684" i="3"/>
  <c r="W684" i="3"/>
  <c r="V684" i="3"/>
  <c r="U684" i="3"/>
  <c r="T684" i="3"/>
  <c r="S684" i="3"/>
  <c r="R684" i="3"/>
  <c r="Q684" i="3"/>
  <c r="P684" i="3"/>
  <c r="O684" i="3"/>
  <c r="N684" i="3"/>
  <c r="M684" i="3"/>
  <c r="L684" i="3"/>
  <c r="K684" i="3"/>
  <c r="J684" i="3"/>
  <c r="X682" i="3"/>
  <c r="W682" i="3"/>
  <c r="V682" i="3"/>
  <c r="U682" i="3"/>
  <c r="T682" i="3"/>
  <c r="S682" i="3"/>
  <c r="Y682" i="3" s="1"/>
  <c r="R682" i="3"/>
  <c r="Q682" i="3"/>
  <c r="P682" i="3"/>
  <c r="O682" i="3"/>
  <c r="N682" i="3"/>
  <c r="M682" i="3"/>
  <c r="L682" i="3"/>
  <c r="K682" i="3"/>
  <c r="J682" i="3"/>
  <c r="X558" i="3"/>
  <c r="W558" i="3"/>
  <c r="V558" i="3"/>
  <c r="U558" i="3"/>
  <c r="T558" i="3"/>
  <c r="S558" i="3"/>
  <c r="Z558" i="3" s="1"/>
  <c r="R558" i="3"/>
  <c r="Q558" i="3"/>
  <c r="P558" i="3"/>
  <c r="O558" i="3"/>
  <c r="N558" i="3"/>
  <c r="M558" i="3"/>
  <c r="L558" i="3"/>
  <c r="K558" i="3"/>
  <c r="J558" i="3"/>
  <c r="X549" i="3"/>
  <c r="W549" i="3"/>
  <c r="V549" i="3"/>
  <c r="U549" i="3"/>
  <c r="T549" i="3"/>
  <c r="S549" i="3"/>
  <c r="R549" i="3"/>
  <c r="Q549" i="3"/>
  <c r="P549" i="3"/>
  <c r="O549" i="3"/>
  <c r="N549" i="3"/>
  <c r="M549" i="3"/>
  <c r="L549" i="3"/>
  <c r="K549" i="3"/>
  <c r="Y549" i="3" s="1"/>
  <c r="J549" i="3"/>
  <c r="X547" i="3"/>
  <c r="W547" i="3"/>
  <c r="V547" i="3"/>
  <c r="U547" i="3"/>
  <c r="T547" i="3"/>
  <c r="S547" i="3"/>
  <c r="R547" i="3"/>
  <c r="Q547" i="3"/>
  <c r="P547" i="3"/>
  <c r="O547" i="3"/>
  <c r="N547" i="3"/>
  <c r="M547" i="3"/>
  <c r="L547" i="3"/>
  <c r="K547" i="3"/>
  <c r="J547" i="3"/>
  <c r="X542" i="3"/>
  <c r="W542" i="3"/>
  <c r="V542" i="3"/>
  <c r="U542" i="3"/>
  <c r="T542" i="3"/>
  <c r="S542" i="3"/>
  <c r="Y542" i="3" s="1"/>
  <c r="R542" i="3"/>
  <c r="Q542" i="3"/>
  <c r="P542" i="3"/>
  <c r="O542" i="3"/>
  <c r="N542" i="3"/>
  <c r="M542" i="3"/>
  <c r="L542" i="3"/>
  <c r="K542" i="3"/>
  <c r="J542" i="3"/>
  <c r="X537" i="3"/>
  <c r="W537" i="3"/>
  <c r="V537" i="3"/>
  <c r="U537" i="3"/>
  <c r="T537" i="3"/>
  <c r="S537" i="3"/>
  <c r="R537" i="3"/>
  <c r="Q537" i="3"/>
  <c r="P537" i="3"/>
  <c r="O537" i="3"/>
  <c r="N537" i="3"/>
  <c r="M537" i="3"/>
  <c r="L537" i="3"/>
  <c r="K537" i="3"/>
  <c r="J537" i="3"/>
  <c r="X533" i="3"/>
  <c r="W533" i="3"/>
  <c r="V533" i="3"/>
  <c r="U533" i="3"/>
  <c r="T533" i="3"/>
  <c r="S533" i="3"/>
  <c r="Z533" i="3" s="1"/>
  <c r="R533" i="3"/>
  <c r="Q533" i="3"/>
  <c r="P533" i="3"/>
  <c r="O533" i="3"/>
  <c r="N533" i="3"/>
  <c r="M533" i="3"/>
  <c r="L533" i="3"/>
  <c r="K533" i="3"/>
  <c r="J533" i="3"/>
  <c r="X525" i="3"/>
  <c r="W525" i="3"/>
  <c r="V525" i="3"/>
  <c r="U525" i="3"/>
  <c r="T525" i="3"/>
  <c r="S525" i="3"/>
  <c r="R525" i="3"/>
  <c r="Q525" i="3"/>
  <c r="P525" i="3"/>
  <c r="O525" i="3"/>
  <c r="N525" i="3"/>
  <c r="M525" i="3"/>
  <c r="L525" i="3"/>
  <c r="K525" i="3"/>
  <c r="J525" i="3"/>
  <c r="X518" i="3"/>
  <c r="W518" i="3"/>
  <c r="V518" i="3"/>
  <c r="U518" i="3"/>
  <c r="T518" i="3"/>
  <c r="S518" i="3"/>
  <c r="R518" i="3"/>
  <c r="Q518" i="3"/>
  <c r="P518" i="3"/>
  <c r="O518" i="3"/>
  <c r="N518" i="3"/>
  <c r="M518" i="3"/>
  <c r="L518" i="3"/>
  <c r="K518" i="3"/>
  <c r="J518" i="3"/>
  <c r="X510" i="3"/>
  <c r="W510" i="3"/>
  <c r="V510" i="3"/>
  <c r="U510" i="3"/>
  <c r="T510" i="3"/>
  <c r="S510" i="3"/>
  <c r="Z510" i="3" s="1"/>
  <c r="R510" i="3"/>
  <c r="Q510" i="3"/>
  <c r="P510" i="3"/>
  <c r="O510" i="3"/>
  <c r="N510" i="3"/>
  <c r="M510" i="3"/>
  <c r="L510" i="3"/>
  <c r="K510" i="3"/>
  <c r="J510" i="3"/>
  <c r="X507" i="3"/>
  <c r="W507" i="3"/>
  <c r="V507" i="3"/>
  <c r="U507" i="3"/>
  <c r="T507" i="3"/>
  <c r="S507" i="3"/>
  <c r="Y507" i="3" s="1"/>
  <c r="R507" i="3"/>
  <c r="Q507" i="3"/>
  <c r="P507" i="3"/>
  <c r="O507" i="3"/>
  <c r="N507" i="3"/>
  <c r="M507" i="3"/>
  <c r="L507" i="3"/>
  <c r="K507" i="3"/>
  <c r="J507" i="3"/>
  <c r="X504" i="3"/>
  <c r="W504" i="3"/>
  <c r="V504" i="3"/>
  <c r="U504" i="3"/>
  <c r="T504" i="3"/>
  <c r="S504" i="3"/>
  <c r="Y504" i="3" s="1"/>
  <c r="R504" i="3"/>
  <c r="Q504" i="3"/>
  <c r="P504" i="3"/>
  <c r="O504" i="3"/>
  <c r="N504" i="3"/>
  <c r="M504" i="3"/>
  <c r="L504" i="3"/>
  <c r="K504" i="3"/>
  <c r="J504" i="3"/>
  <c r="X498" i="3"/>
  <c r="W498" i="3"/>
  <c r="V498" i="3"/>
  <c r="U498" i="3"/>
  <c r="T498" i="3"/>
  <c r="S498" i="3"/>
  <c r="Z498" i="3" s="1"/>
  <c r="R498" i="3"/>
  <c r="Q498" i="3"/>
  <c r="P498" i="3"/>
  <c r="O498" i="3"/>
  <c r="N498" i="3"/>
  <c r="M498" i="3"/>
  <c r="L498" i="3"/>
  <c r="K498" i="3"/>
  <c r="J498" i="3"/>
  <c r="X494" i="3"/>
  <c r="W494" i="3"/>
  <c r="V494" i="3"/>
  <c r="U494" i="3"/>
  <c r="T494" i="3"/>
  <c r="S494" i="3"/>
  <c r="R494" i="3"/>
  <c r="Q494" i="3"/>
  <c r="P494" i="3"/>
  <c r="O494" i="3"/>
  <c r="N494" i="3"/>
  <c r="M494" i="3"/>
  <c r="L494" i="3"/>
  <c r="K494" i="3"/>
  <c r="J494" i="3"/>
  <c r="X489" i="3"/>
  <c r="W489" i="3"/>
  <c r="V489" i="3"/>
  <c r="U489" i="3"/>
  <c r="T489" i="3"/>
  <c r="S489" i="3"/>
  <c r="R489" i="3"/>
  <c r="Q489" i="3"/>
  <c r="P489" i="3"/>
  <c r="O489" i="3"/>
  <c r="N489" i="3"/>
  <c r="M489" i="3"/>
  <c r="L489" i="3"/>
  <c r="K489" i="3"/>
  <c r="Y489" i="3" s="1"/>
  <c r="J489" i="3"/>
  <c r="X483" i="3"/>
  <c r="W483" i="3"/>
  <c r="V483" i="3"/>
  <c r="U483" i="3"/>
  <c r="T483" i="3"/>
  <c r="S483" i="3"/>
  <c r="Y483" i="3" s="1"/>
  <c r="R483" i="3"/>
  <c r="Q483" i="3"/>
  <c r="P483" i="3"/>
  <c r="O483" i="3"/>
  <c r="N483" i="3"/>
  <c r="M483" i="3"/>
  <c r="L483" i="3"/>
  <c r="K483" i="3"/>
  <c r="J483" i="3"/>
  <c r="X478" i="3"/>
  <c r="W478" i="3"/>
  <c r="V478" i="3"/>
  <c r="U478" i="3"/>
  <c r="T478" i="3"/>
  <c r="S478" i="3"/>
  <c r="R478" i="3"/>
  <c r="Q478" i="3"/>
  <c r="P478" i="3"/>
  <c r="O478" i="3"/>
  <c r="N478" i="3"/>
  <c r="M478" i="3"/>
  <c r="L478" i="3"/>
  <c r="K478" i="3"/>
  <c r="J478" i="3"/>
  <c r="X467" i="3"/>
  <c r="W467" i="3"/>
  <c r="V467" i="3"/>
  <c r="U467" i="3"/>
  <c r="T467" i="3"/>
  <c r="S467" i="3"/>
  <c r="Z467" i="3" s="1"/>
  <c r="R467" i="3"/>
  <c r="Q467" i="3"/>
  <c r="P467" i="3"/>
  <c r="O467" i="3"/>
  <c r="N467" i="3"/>
  <c r="M467" i="3"/>
  <c r="L467" i="3"/>
  <c r="K467" i="3"/>
  <c r="J467" i="3"/>
  <c r="X462" i="3"/>
  <c r="W462" i="3"/>
  <c r="V462" i="3"/>
  <c r="U462" i="3"/>
  <c r="T462" i="3"/>
  <c r="S462" i="3"/>
  <c r="R462" i="3"/>
  <c r="Q462" i="3"/>
  <c r="P462" i="3"/>
  <c r="O462" i="3"/>
  <c r="N462" i="3"/>
  <c r="M462" i="3"/>
  <c r="L462" i="3"/>
  <c r="K462" i="3"/>
  <c r="J462" i="3"/>
  <c r="X451" i="3"/>
  <c r="W451" i="3"/>
  <c r="V451" i="3"/>
  <c r="U451" i="3"/>
  <c r="T451" i="3"/>
  <c r="S451" i="3"/>
  <c r="Z451" i="3" s="1"/>
  <c r="R451" i="3"/>
  <c r="Q451" i="3"/>
  <c r="P451" i="3"/>
  <c r="O451" i="3"/>
  <c r="N451" i="3"/>
  <c r="M451" i="3"/>
  <c r="L451" i="3"/>
  <c r="K451" i="3"/>
  <c r="J451" i="3"/>
  <c r="X447" i="3"/>
  <c r="W447" i="3"/>
  <c r="V447" i="3"/>
  <c r="U447" i="3"/>
  <c r="T447" i="3"/>
  <c r="S447" i="3"/>
  <c r="Y447" i="3" s="1"/>
  <c r="R447" i="3"/>
  <c r="Q447" i="3"/>
  <c r="P447" i="3"/>
  <c r="O447" i="3"/>
  <c r="N447" i="3"/>
  <c r="M447" i="3"/>
  <c r="L447" i="3"/>
  <c r="K447" i="3"/>
  <c r="J447" i="3"/>
  <c r="X443" i="3"/>
  <c r="W443" i="3"/>
  <c r="V443" i="3"/>
  <c r="U443" i="3"/>
  <c r="T443" i="3"/>
  <c r="S443" i="3"/>
  <c r="R443" i="3"/>
  <c r="Q443" i="3"/>
  <c r="P443" i="3"/>
  <c r="O443" i="3"/>
  <c r="N443" i="3"/>
  <c r="M443" i="3"/>
  <c r="L443" i="3"/>
  <c r="K443" i="3"/>
  <c r="J443" i="3"/>
  <c r="X440" i="3"/>
  <c r="W440" i="3"/>
  <c r="V440" i="3"/>
  <c r="U440" i="3"/>
  <c r="T440" i="3"/>
  <c r="S440" i="3"/>
  <c r="Z440" i="3" s="1"/>
  <c r="R440" i="3"/>
  <c r="Q440" i="3"/>
  <c r="P440" i="3"/>
  <c r="O440" i="3"/>
  <c r="N440" i="3"/>
  <c r="M440" i="3"/>
  <c r="L440" i="3"/>
  <c r="K440" i="3"/>
  <c r="J440" i="3"/>
  <c r="X437" i="3"/>
  <c r="W437" i="3"/>
  <c r="V437" i="3"/>
  <c r="U437" i="3"/>
  <c r="T437" i="3"/>
  <c r="S437" i="3"/>
  <c r="Z437" i="3" s="1"/>
  <c r="R437" i="3"/>
  <c r="Q437" i="3"/>
  <c r="P437" i="3"/>
  <c r="O437" i="3"/>
  <c r="N437" i="3"/>
  <c r="M437" i="3"/>
  <c r="L437" i="3"/>
  <c r="K437" i="3"/>
  <c r="J437" i="3"/>
  <c r="X435" i="3"/>
  <c r="W435" i="3"/>
  <c r="V435" i="3"/>
  <c r="U435" i="3"/>
  <c r="T435" i="3"/>
  <c r="S435" i="3"/>
  <c r="R435" i="3"/>
  <c r="Q435" i="3"/>
  <c r="P435" i="3"/>
  <c r="O435" i="3"/>
  <c r="N435" i="3"/>
  <c r="M435" i="3"/>
  <c r="L435" i="3"/>
  <c r="K435" i="3"/>
  <c r="J435" i="3"/>
  <c r="X427" i="3"/>
  <c r="W427" i="3"/>
  <c r="V427" i="3"/>
  <c r="U427" i="3"/>
  <c r="T427" i="3"/>
  <c r="S427" i="3"/>
  <c r="Z427" i="3" s="1"/>
  <c r="R427" i="3"/>
  <c r="Q427" i="3"/>
  <c r="P427" i="3"/>
  <c r="O427" i="3"/>
  <c r="N427" i="3"/>
  <c r="M427" i="3"/>
  <c r="L427" i="3"/>
  <c r="K427" i="3"/>
  <c r="J427" i="3"/>
  <c r="X425" i="3"/>
  <c r="W425" i="3"/>
  <c r="V425" i="3"/>
  <c r="U425" i="3"/>
  <c r="T425" i="3"/>
  <c r="S425" i="3"/>
  <c r="R425" i="3"/>
  <c r="Q425" i="3"/>
  <c r="P425" i="3"/>
  <c r="O425" i="3"/>
  <c r="N425" i="3"/>
  <c r="M425" i="3"/>
  <c r="L425" i="3"/>
  <c r="K425" i="3"/>
  <c r="J425" i="3"/>
  <c r="X422" i="3"/>
  <c r="W422" i="3"/>
  <c r="V422" i="3"/>
  <c r="U422" i="3"/>
  <c r="T422" i="3"/>
  <c r="S422" i="3"/>
  <c r="Z422" i="3" s="1"/>
  <c r="R422" i="3"/>
  <c r="Q422" i="3"/>
  <c r="P422" i="3"/>
  <c r="O422" i="3"/>
  <c r="N422" i="3"/>
  <c r="M422" i="3"/>
  <c r="L422" i="3"/>
  <c r="K422" i="3"/>
  <c r="J422" i="3"/>
  <c r="X419" i="3"/>
  <c r="W419" i="3"/>
  <c r="V419" i="3"/>
  <c r="U419" i="3"/>
  <c r="T419" i="3"/>
  <c r="S419" i="3"/>
  <c r="Y419" i="3" s="1"/>
  <c r="R419" i="3"/>
  <c r="Q419" i="3"/>
  <c r="P419" i="3"/>
  <c r="O419" i="3"/>
  <c r="N419" i="3"/>
  <c r="M419" i="3"/>
  <c r="L419" i="3"/>
  <c r="K419" i="3"/>
  <c r="J419" i="3"/>
  <c r="X416" i="3"/>
  <c r="W416" i="3"/>
  <c r="V416" i="3"/>
  <c r="U416" i="3"/>
  <c r="T416" i="3"/>
  <c r="S416" i="3"/>
  <c r="R416" i="3"/>
  <c r="Q416" i="3"/>
  <c r="P416" i="3"/>
  <c r="O416" i="3"/>
  <c r="N416" i="3"/>
  <c r="M416" i="3"/>
  <c r="L416" i="3"/>
  <c r="K416" i="3"/>
  <c r="J416" i="3"/>
  <c r="X412" i="3"/>
  <c r="W412" i="3"/>
  <c r="V412" i="3"/>
  <c r="U412" i="3"/>
  <c r="T412" i="3"/>
  <c r="S412" i="3"/>
  <c r="R412" i="3"/>
  <c r="Q412" i="3"/>
  <c r="P412" i="3"/>
  <c r="O412" i="3"/>
  <c r="N412" i="3"/>
  <c r="M412" i="3"/>
  <c r="L412" i="3"/>
  <c r="K412" i="3"/>
  <c r="J412" i="3"/>
  <c r="X405" i="3"/>
  <c r="W405" i="3"/>
  <c r="V405" i="3"/>
  <c r="U405" i="3"/>
  <c r="T405" i="3"/>
  <c r="S405" i="3"/>
  <c r="Z405" i="3" s="1"/>
  <c r="R405" i="3"/>
  <c r="Q405" i="3"/>
  <c r="P405" i="3"/>
  <c r="O405" i="3"/>
  <c r="N405" i="3"/>
  <c r="M405" i="3"/>
  <c r="L405" i="3"/>
  <c r="K405" i="3"/>
  <c r="J405" i="3"/>
  <c r="X400" i="3"/>
  <c r="W400" i="3"/>
  <c r="V400" i="3"/>
  <c r="U400" i="3"/>
  <c r="T400" i="3"/>
  <c r="S400" i="3"/>
  <c r="Y400" i="3" s="1"/>
  <c r="R400" i="3"/>
  <c r="Q400" i="3"/>
  <c r="P400" i="3"/>
  <c r="O400" i="3"/>
  <c r="N400" i="3"/>
  <c r="M400" i="3"/>
  <c r="L400" i="3"/>
  <c r="K400" i="3"/>
  <c r="J400" i="3"/>
  <c r="X397" i="3"/>
  <c r="W397" i="3"/>
  <c r="V397" i="3"/>
  <c r="U397" i="3"/>
  <c r="T397" i="3"/>
  <c r="S397" i="3"/>
  <c r="Z397" i="3" s="1"/>
  <c r="R397" i="3"/>
  <c r="Q397" i="3"/>
  <c r="P397" i="3"/>
  <c r="O397" i="3"/>
  <c r="N397" i="3"/>
  <c r="M397" i="3"/>
  <c r="L397" i="3"/>
  <c r="K397" i="3"/>
  <c r="J397" i="3"/>
  <c r="X395" i="3"/>
  <c r="W395" i="3"/>
  <c r="V395" i="3"/>
  <c r="U395" i="3"/>
  <c r="T395" i="3"/>
  <c r="S395" i="3"/>
  <c r="R395" i="3"/>
  <c r="Q395" i="3"/>
  <c r="P395" i="3"/>
  <c r="O395" i="3"/>
  <c r="N395" i="3"/>
  <c r="M395" i="3"/>
  <c r="L395" i="3"/>
  <c r="K395" i="3"/>
  <c r="J395" i="3"/>
  <c r="X393" i="3"/>
  <c r="W393" i="3"/>
  <c r="V393" i="3"/>
  <c r="U393" i="3"/>
  <c r="T393" i="3"/>
  <c r="S393" i="3"/>
  <c r="Y393" i="3" s="1"/>
  <c r="R393" i="3"/>
  <c r="Q393" i="3"/>
  <c r="P393" i="3"/>
  <c r="O393" i="3"/>
  <c r="N393" i="3"/>
  <c r="M393" i="3"/>
  <c r="L393" i="3"/>
  <c r="K393" i="3"/>
  <c r="J393" i="3"/>
  <c r="X384" i="3"/>
  <c r="W384" i="3"/>
  <c r="V384" i="3"/>
  <c r="U384" i="3"/>
  <c r="T384" i="3"/>
  <c r="S384" i="3"/>
  <c r="Y384" i="3" s="1"/>
  <c r="R384" i="3"/>
  <c r="Q384" i="3"/>
  <c r="P384" i="3"/>
  <c r="O384" i="3"/>
  <c r="N384" i="3"/>
  <c r="M384" i="3"/>
  <c r="L384" i="3"/>
  <c r="K384" i="3"/>
  <c r="J384" i="3"/>
  <c r="X381" i="3"/>
  <c r="W381" i="3"/>
  <c r="V381" i="3"/>
  <c r="U381" i="3"/>
  <c r="T381" i="3"/>
  <c r="S381" i="3"/>
  <c r="R381" i="3"/>
  <c r="Q381" i="3"/>
  <c r="P381" i="3"/>
  <c r="O381" i="3"/>
  <c r="N381" i="3"/>
  <c r="M381" i="3"/>
  <c r="L381" i="3"/>
  <c r="K381" i="3"/>
  <c r="J381" i="3"/>
  <c r="X379" i="3"/>
  <c r="W379" i="3"/>
  <c r="V379" i="3"/>
  <c r="U379" i="3"/>
  <c r="T379" i="3"/>
  <c r="S379" i="3"/>
  <c r="R379" i="3"/>
  <c r="Q379" i="3"/>
  <c r="P379" i="3"/>
  <c r="O379" i="3"/>
  <c r="N379" i="3"/>
  <c r="M379" i="3"/>
  <c r="L379" i="3"/>
  <c r="K379" i="3"/>
  <c r="J379" i="3"/>
  <c r="X371" i="3"/>
  <c r="W371" i="3"/>
  <c r="V371" i="3"/>
  <c r="U371" i="3"/>
  <c r="T371" i="3"/>
  <c r="S371" i="3"/>
  <c r="R371" i="3"/>
  <c r="Q371" i="3"/>
  <c r="P371" i="3"/>
  <c r="O371" i="3"/>
  <c r="N371" i="3"/>
  <c r="M371" i="3"/>
  <c r="L371" i="3"/>
  <c r="K371" i="3"/>
  <c r="J371" i="3"/>
  <c r="X366" i="3"/>
  <c r="W366" i="3"/>
  <c r="V366" i="3"/>
  <c r="U366" i="3"/>
  <c r="T366" i="3"/>
  <c r="S366" i="3"/>
  <c r="R366" i="3"/>
  <c r="Q366" i="3"/>
  <c r="P366" i="3"/>
  <c r="O366" i="3"/>
  <c r="N366" i="3"/>
  <c r="M366" i="3"/>
  <c r="L366" i="3"/>
  <c r="K366" i="3"/>
  <c r="J366" i="3"/>
  <c r="X360" i="3"/>
  <c r="W360" i="3"/>
  <c r="V360" i="3"/>
  <c r="U360" i="3"/>
  <c r="T360" i="3"/>
  <c r="S360" i="3"/>
  <c r="R360" i="3"/>
  <c r="Q360" i="3"/>
  <c r="P360" i="3"/>
  <c r="O360" i="3"/>
  <c r="N360" i="3"/>
  <c r="M360" i="3"/>
  <c r="L360" i="3"/>
  <c r="K360" i="3"/>
  <c r="J360" i="3"/>
  <c r="X358" i="3"/>
  <c r="W358" i="3"/>
  <c r="V358" i="3"/>
  <c r="U358" i="3"/>
  <c r="T358" i="3"/>
  <c r="S358" i="3"/>
  <c r="R358" i="3"/>
  <c r="Q358" i="3"/>
  <c r="P358" i="3"/>
  <c r="O358" i="3"/>
  <c r="N358" i="3"/>
  <c r="M358" i="3"/>
  <c r="L358" i="3"/>
  <c r="K358" i="3"/>
  <c r="J358" i="3"/>
  <c r="X355" i="3"/>
  <c r="W355" i="3"/>
  <c r="V355" i="3"/>
  <c r="U355" i="3"/>
  <c r="T355" i="3"/>
  <c r="S355" i="3"/>
  <c r="R355" i="3"/>
  <c r="Q355" i="3"/>
  <c r="P355" i="3"/>
  <c r="O355" i="3"/>
  <c r="N355" i="3"/>
  <c r="M355" i="3"/>
  <c r="L355" i="3"/>
  <c r="K355" i="3"/>
  <c r="J355" i="3"/>
  <c r="X351" i="3"/>
  <c r="W351" i="3"/>
  <c r="V351" i="3"/>
  <c r="U351" i="3"/>
  <c r="T351" i="3"/>
  <c r="S351" i="3"/>
  <c r="Y351" i="3" s="1"/>
  <c r="R351" i="3"/>
  <c r="Q351" i="3"/>
  <c r="P351" i="3"/>
  <c r="O351" i="3"/>
  <c r="N351" i="3"/>
  <c r="M351" i="3"/>
  <c r="L351" i="3"/>
  <c r="K351" i="3"/>
  <c r="J351" i="3"/>
  <c r="X347" i="3"/>
  <c r="W347" i="3"/>
  <c r="V347" i="3"/>
  <c r="U347" i="3"/>
  <c r="T347" i="3"/>
  <c r="S347" i="3"/>
  <c r="Y347" i="3" s="1"/>
  <c r="R347" i="3"/>
  <c r="Q347" i="3"/>
  <c r="P347" i="3"/>
  <c r="O347" i="3"/>
  <c r="N347" i="3"/>
  <c r="M347" i="3"/>
  <c r="L347" i="3"/>
  <c r="K347" i="3"/>
  <c r="J347" i="3"/>
  <c r="X342" i="3"/>
  <c r="W342" i="3"/>
  <c r="V342" i="3"/>
  <c r="U342" i="3"/>
  <c r="T342" i="3"/>
  <c r="S342" i="3"/>
  <c r="R342" i="3"/>
  <c r="Q342" i="3"/>
  <c r="P342" i="3"/>
  <c r="O342" i="3"/>
  <c r="N342" i="3"/>
  <c r="M342" i="3"/>
  <c r="L342" i="3"/>
  <c r="K342" i="3"/>
  <c r="J342" i="3"/>
  <c r="X337" i="3"/>
  <c r="W337" i="3"/>
  <c r="V337" i="3"/>
  <c r="U337" i="3"/>
  <c r="T337" i="3"/>
  <c r="S337" i="3"/>
  <c r="R337" i="3"/>
  <c r="Q337" i="3"/>
  <c r="P337" i="3"/>
  <c r="O337" i="3"/>
  <c r="N337" i="3"/>
  <c r="M337" i="3"/>
  <c r="L337" i="3"/>
  <c r="K337" i="3"/>
  <c r="J337" i="3"/>
  <c r="X334" i="3"/>
  <c r="W334" i="3"/>
  <c r="V334" i="3"/>
  <c r="U334" i="3"/>
  <c r="T334" i="3"/>
  <c r="S334" i="3"/>
  <c r="Y334" i="3" s="1"/>
  <c r="R334" i="3"/>
  <c r="Q334" i="3"/>
  <c r="P334" i="3"/>
  <c r="O334" i="3"/>
  <c r="N334" i="3"/>
  <c r="M334" i="3"/>
  <c r="L334" i="3"/>
  <c r="K334" i="3"/>
  <c r="J334" i="3"/>
  <c r="X331" i="3"/>
  <c r="W331" i="3"/>
  <c r="V331" i="3"/>
  <c r="U331" i="3"/>
  <c r="T331" i="3"/>
  <c r="S331" i="3"/>
  <c r="R331" i="3"/>
  <c r="Q331" i="3"/>
  <c r="P331" i="3"/>
  <c r="O331" i="3"/>
  <c r="N331" i="3"/>
  <c r="M331" i="3"/>
  <c r="L331" i="3"/>
  <c r="K331" i="3"/>
  <c r="J331" i="3"/>
  <c r="X320" i="3"/>
  <c r="W320" i="3"/>
  <c r="V320" i="3"/>
  <c r="U320" i="3"/>
  <c r="T320" i="3"/>
  <c r="S320" i="3"/>
  <c r="R320" i="3"/>
  <c r="Q320" i="3"/>
  <c r="P320" i="3"/>
  <c r="O320" i="3"/>
  <c r="N320" i="3"/>
  <c r="M320" i="3"/>
  <c r="L320" i="3"/>
  <c r="K320" i="3"/>
  <c r="J320" i="3"/>
  <c r="X311" i="3"/>
  <c r="W311" i="3"/>
  <c r="V311" i="3"/>
  <c r="U311" i="3"/>
  <c r="T311" i="3"/>
  <c r="S311" i="3"/>
  <c r="R311" i="3"/>
  <c r="Q311" i="3"/>
  <c r="P311" i="3"/>
  <c r="O311" i="3"/>
  <c r="N311" i="3"/>
  <c r="M311" i="3"/>
  <c r="L311" i="3"/>
  <c r="K311" i="3"/>
  <c r="J311" i="3"/>
  <c r="X303" i="3"/>
  <c r="W303" i="3"/>
  <c r="V303" i="3"/>
  <c r="U303" i="3"/>
  <c r="T303" i="3"/>
  <c r="S303" i="3"/>
  <c r="Y303" i="3" s="1"/>
  <c r="R303" i="3"/>
  <c r="Q303" i="3"/>
  <c r="P303" i="3"/>
  <c r="O303" i="3"/>
  <c r="N303" i="3"/>
  <c r="M303" i="3"/>
  <c r="L303" i="3"/>
  <c r="K303" i="3"/>
  <c r="J303" i="3"/>
  <c r="X299" i="3"/>
  <c r="W299" i="3"/>
  <c r="V299" i="3"/>
  <c r="U299" i="3"/>
  <c r="T299" i="3"/>
  <c r="S299" i="3"/>
  <c r="Y299" i="3" s="1"/>
  <c r="R299" i="3"/>
  <c r="Q299" i="3"/>
  <c r="P299" i="3"/>
  <c r="O299" i="3"/>
  <c r="N299" i="3"/>
  <c r="M299" i="3"/>
  <c r="L299" i="3"/>
  <c r="K299" i="3"/>
  <c r="J299" i="3"/>
  <c r="X297" i="3"/>
  <c r="W297" i="3"/>
  <c r="V297" i="3"/>
  <c r="U297" i="3"/>
  <c r="T297" i="3"/>
  <c r="S297" i="3"/>
  <c r="Y297" i="3" s="1"/>
  <c r="R297" i="3"/>
  <c r="Q297" i="3"/>
  <c r="P297" i="3"/>
  <c r="O297" i="3"/>
  <c r="N297" i="3"/>
  <c r="M297" i="3"/>
  <c r="L297" i="3"/>
  <c r="K297" i="3"/>
  <c r="J297" i="3"/>
  <c r="X294" i="3"/>
  <c r="W294" i="3"/>
  <c r="V294" i="3"/>
  <c r="U294" i="3"/>
  <c r="T294" i="3"/>
  <c r="S294" i="3"/>
  <c r="R294" i="3"/>
  <c r="Q294" i="3"/>
  <c r="P294" i="3"/>
  <c r="O294" i="3"/>
  <c r="N294" i="3"/>
  <c r="M294" i="3"/>
  <c r="L294" i="3"/>
  <c r="K294" i="3"/>
  <c r="J294" i="3"/>
  <c r="X291" i="3"/>
  <c r="W291" i="3"/>
  <c r="V291" i="3"/>
  <c r="U291" i="3"/>
  <c r="T291" i="3"/>
  <c r="S291" i="3"/>
  <c r="Z291" i="3" s="1"/>
  <c r="R291" i="3"/>
  <c r="Q291" i="3"/>
  <c r="P291" i="3"/>
  <c r="O291" i="3"/>
  <c r="N291" i="3"/>
  <c r="M291" i="3"/>
  <c r="L291" i="3"/>
  <c r="K291" i="3"/>
  <c r="J291" i="3"/>
  <c r="X288" i="3"/>
  <c r="W288" i="3"/>
  <c r="V288" i="3"/>
  <c r="U288" i="3"/>
  <c r="T288" i="3"/>
  <c r="S288" i="3"/>
  <c r="Y288" i="3" s="1"/>
  <c r="R288" i="3"/>
  <c r="Q288" i="3"/>
  <c r="P288" i="3"/>
  <c r="O288" i="3"/>
  <c r="N288" i="3"/>
  <c r="M288" i="3"/>
  <c r="L288" i="3"/>
  <c r="K288" i="3"/>
  <c r="J288" i="3"/>
  <c r="X284" i="3"/>
  <c r="W284" i="3"/>
  <c r="V284" i="3"/>
  <c r="U284" i="3"/>
  <c r="T284" i="3"/>
  <c r="S284" i="3"/>
  <c r="Y284" i="3" s="1"/>
  <c r="R284" i="3"/>
  <c r="Q284" i="3"/>
  <c r="P284" i="3"/>
  <c r="O284" i="3"/>
  <c r="N284" i="3"/>
  <c r="M284" i="3"/>
  <c r="L284" i="3"/>
  <c r="K284" i="3"/>
  <c r="J284" i="3"/>
  <c r="X280" i="3"/>
  <c r="W280" i="3"/>
  <c r="V280" i="3"/>
  <c r="U280" i="3"/>
  <c r="T280" i="3"/>
  <c r="S280" i="3"/>
  <c r="Z280" i="3" s="1"/>
  <c r="R280" i="3"/>
  <c r="Q280" i="3"/>
  <c r="P280" i="3"/>
  <c r="O280" i="3"/>
  <c r="N280" i="3"/>
  <c r="M280" i="3"/>
  <c r="L280" i="3"/>
  <c r="K280" i="3"/>
  <c r="J280" i="3"/>
  <c r="X278" i="3"/>
  <c r="W278" i="3"/>
  <c r="V278" i="3"/>
  <c r="U278" i="3"/>
  <c r="T278" i="3"/>
  <c r="S278" i="3"/>
  <c r="Y278" i="3" s="1"/>
  <c r="R278" i="3"/>
  <c r="Q278" i="3"/>
  <c r="P278" i="3"/>
  <c r="O278" i="3"/>
  <c r="N278" i="3"/>
  <c r="M278" i="3"/>
  <c r="L278" i="3"/>
  <c r="K278" i="3"/>
  <c r="J278" i="3"/>
  <c r="X272" i="3"/>
  <c r="W272" i="3"/>
  <c r="V272" i="3"/>
  <c r="U272" i="3"/>
  <c r="T272" i="3"/>
  <c r="S272" i="3"/>
  <c r="Z272" i="3" s="1"/>
  <c r="R272" i="3"/>
  <c r="Q272" i="3"/>
  <c r="P272" i="3"/>
  <c r="O272" i="3"/>
  <c r="N272" i="3"/>
  <c r="M272" i="3"/>
  <c r="L272" i="3"/>
  <c r="K272" i="3"/>
  <c r="J272" i="3"/>
  <c r="X267" i="3"/>
  <c r="W267" i="3"/>
  <c r="V267" i="3"/>
  <c r="U267" i="3"/>
  <c r="T267" i="3"/>
  <c r="S267" i="3"/>
  <c r="R267" i="3"/>
  <c r="Q267" i="3"/>
  <c r="P267" i="3"/>
  <c r="O267" i="3"/>
  <c r="N267" i="3"/>
  <c r="M267" i="3"/>
  <c r="L267" i="3"/>
  <c r="K267" i="3"/>
  <c r="J267" i="3"/>
  <c r="X265" i="3"/>
  <c r="W265" i="3"/>
  <c r="V265" i="3"/>
  <c r="U265" i="3"/>
  <c r="T265" i="3"/>
  <c r="S265" i="3"/>
  <c r="R265" i="3"/>
  <c r="Q265" i="3"/>
  <c r="P265" i="3"/>
  <c r="O265" i="3"/>
  <c r="N265" i="3"/>
  <c r="M265" i="3"/>
  <c r="L265" i="3"/>
  <c r="K265" i="3"/>
  <c r="J265" i="3"/>
  <c r="X262" i="3"/>
  <c r="W262" i="3"/>
  <c r="V262" i="3"/>
  <c r="U262" i="3"/>
  <c r="T262" i="3"/>
  <c r="S262" i="3"/>
  <c r="R262" i="3"/>
  <c r="Q262" i="3"/>
  <c r="P262" i="3"/>
  <c r="O262" i="3"/>
  <c r="N262" i="3"/>
  <c r="M262" i="3"/>
  <c r="L262" i="3"/>
  <c r="K262" i="3"/>
  <c r="J262" i="3"/>
  <c r="X260" i="3"/>
  <c r="W260" i="3"/>
  <c r="V260" i="3"/>
  <c r="U260" i="3"/>
  <c r="T260" i="3"/>
  <c r="S260" i="3"/>
  <c r="R260" i="3"/>
  <c r="Q260" i="3"/>
  <c r="P260" i="3"/>
  <c r="O260" i="3"/>
  <c r="N260" i="3"/>
  <c r="M260" i="3"/>
  <c r="L260" i="3"/>
  <c r="K260" i="3"/>
  <c r="J260" i="3"/>
  <c r="X258" i="3"/>
  <c r="W258" i="3"/>
  <c r="V258" i="3"/>
  <c r="U258" i="3"/>
  <c r="T258" i="3"/>
  <c r="S258" i="3"/>
  <c r="R258" i="3"/>
  <c r="Q258" i="3"/>
  <c r="P258" i="3"/>
  <c r="O258" i="3"/>
  <c r="N258" i="3"/>
  <c r="M258" i="3"/>
  <c r="L258" i="3"/>
  <c r="K258" i="3"/>
  <c r="J258" i="3"/>
  <c r="X256" i="3"/>
  <c r="W256" i="3"/>
  <c r="V256" i="3"/>
  <c r="U256" i="3"/>
  <c r="T256" i="3"/>
  <c r="S256" i="3"/>
  <c r="R256" i="3"/>
  <c r="Q256" i="3"/>
  <c r="P256" i="3"/>
  <c r="O256" i="3"/>
  <c r="N256" i="3"/>
  <c r="M256" i="3"/>
  <c r="L256" i="3"/>
  <c r="K256" i="3"/>
  <c r="J256" i="3"/>
  <c r="X254" i="3"/>
  <c r="W254" i="3"/>
  <c r="V254" i="3"/>
  <c r="U254" i="3"/>
  <c r="T254" i="3"/>
  <c r="S254" i="3"/>
  <c r="R254" i="3"/>
  <c r="Q254" i="3"/>
  <c r="P254" i="3"/>
  <c r="O254" i="3"/>
  <c r="N254" i="3"/>
  <c r="M254" i="3"/>
  <c r="L254" i="3"/>
  <c r="K254" i="3"/>
  <c r="J254" i="3"/>
  <c r="X251" i="3"/>
  <c r="W251" i="3"/>
  <c r="V251" i="3"/>
  <c r="U251" i="3"/>
  <c r="T251" i="3"/>
  <c r="S251" i="3"/>
  <c r="R251" i="3"/>
  <c r="Q251" i="3"/>
  <c r="P251" i="3"/>
  <c r="O251" i="3"/>
  <c r="N251" i="3"/>
  <c r="M251" i="3"/>
  <c r="L251" i="3"/>
  <c r="K251" i="3"/>
  <c r="J251" i="3"/>
  <c r="X248" i="3"/>
  <c r="W248" i="3"/>
  <c r="V248" i="3"/>
  <c r="U248" i="3"/>
  <c r="T248" i="3"/>
  <c r="S248" i="3"/>
  <c r="R248" i="3"/>
  <c r="Q248" i="3"/>
  <c r="P248" i="3"/>
  <c r="O248" i="3"/>
  <c r="N248" i="3"/>
  <c r="M248" i="3"/>
  <c r="L248" i="3"/>
  <c r="K248" i="3"/>
  <c r="J248" i="3"/>
  <c r="X232" i="3"/>
  <c r="W232" i="3"/>
  <c r="V232" i="3"/>
  <c r="U232" i="3"/>
  <c r="T232" i="3"/>
  <c r="S232" i="3"/>
  <c r="R232" i="3"/>
  <c r="Q232" i="3"/>
  <c r="P232" i="3"/>
  <c r="O232" i="3"/>
  <c r="N232" i="3"/>
  <c r="M232" i="3"/>
  <c r="L232" i="3"/>
  <c r="K232" i="3"/>
  <c r="J232" i="3"/>
  <c r="X216" i="3"/>
  <c r="W216" i="3"/>
  <c r="V216" i="3"/>
  <c r="U216" i="3"/>
  <c r="T216" i="3"/>
  <c r="S216" i="3"/>
  <c r="Y216" i="3" s="1"/>
  <c r="R216" i="3"/>
  <c r="Q216" i="3"/>
  <c r="P216" i="3"/>
  <c r="O216" i="3"/>
  <c r="N216" i="3"/>
  <c r="M216" i="3"/>
  <c r="L216" i="3"/>
  <c r="K216" i="3"/>
  <c r="J216" i="3"/>
  <c r="X200" i="3"/>
  <c r="W200" i="3"/>
  <c r="V200" i="3"/>
  <c r="U200" i="3"/>
  <c r="T200" i="3"/>
  <c r="S200" i="3"/>
  <c r="R200" i="3"/>
  <c r="Q200" i="3"/>
  <c r="P200" i="3"/>
  <c r="O200" i="3"/>
  <c r="N200" i="3"/>
  <c r="M200" i="3"/>
  <c r="L200" i="3"/>
  <c r="K200" i="3"/>
  <c r="J200" i="3"/>
  <c r="X184" i="3"/>
  <c r="W184" i="3"/>
  <c r="V184" i="3"/>
  <c r="U184" i="3"/>
  <c r="T184" i="3"/>
  <c r="S184" i="3"/>
  <c r="R184" i="3"/>
  <c r="Q184" i="3"/>
  <c r="P184" i="3"/>
  <c r="O184" i="3"/>
  <c r="N184" i="3"/>
  <c r="M184" i="3"/>
  <c r="L184" i="3"/>
  <c r="K184" i="3"/>
  <c r="J184" i="3"/>
  <c r="X168" i="3"/>
  <c r="W168" i="3"/>
  <c r="V168" i="3"/>
  <c r="U168" i="3"/>
  <c r="T168" i="3"/>
  <c r="S168" i="3"/>
  <c r="R168" i="3"/>
  <c r="Q168" i="3"/>
  <c r="P168" i="3"/>
  <c r="O168" i="3"/>
  <c r="N168" i="3"/>
  <c r="M168" i="3"/>
  <c r="L168" i="3"/>
  <c r="K168" i="3"/>
  <c r="J168" i="3"/>
  <c r="X146" i="3"/>
  <c r="W146" i="3"/>
  <c r="V146" i="3"/>
  <c r="U146" i="3"/>
  <c r="T146" i="3"/>
  <c r="S146" i="3"/>
  <c r="R146" i="3"/>
  <c r="Q146" i="3"/>
  <c r="P146" i="3"/>
  <c r="O146" i="3"/>
  <c r="N146" i="3"/>
  <c r="M146" i="3"/>
  <c r="L146" i="3"/>
  <c r="K146" i="3"/>
  <c r="J146" i="3"/>
  <c r="X130" i="3"/>
  <c r="W130" i="3"/>
  <c r="V130" i="3"/>
  <c r="U130" i="3"/>
  <c r="T130" i="3"/>
  <c r="S130" i="3"/>
  <c r="R130" i="3"/>
  <c r="Q130" i="3"/>
  <c r="P130" i="3"/>
  <c r="O130" i="3"/>
  <c r="N130" i="3"/>
  <c r="M130" i="3"/>
  <c r="L130" i="3"/>
  <c r="K130" i="3"/>
  <c r="J130" i="3"/>
  <c r="X114" i="3"/>
  <c r="W114" i="3"/>
  <c r="V114" i="3"/>
  <c r="U114" i="3"/>
  <c r="T114" i="3"/>
  <c r="S114" i="3"/>
  <c r="R114" i="3"/>
  <c r="Q114" i="3"/>
  <c r="P114" i="3"/>
  <c r="O114" i="3"/>
  <c r="N114" i="3"/>
  <c r="M114" i="3"/>
  <c r="L114" i="3"/>
  <c r="K114" i="3"/>
  <c r="J114" i="3"/>
  <c r="X98" i="3"/>
  <c r="W98" i="3"/>
  <c r="V98" i="3"/>
  <c r="U98" i="3"/>
  <c r="T98" i="3"/>
  <c r="S98" i="3"/>
  <c r="R98" i="3"/>
  <c r="Q98" i="3"/>
  <c r="P98" i="3"/>
  <c r="O98" i="3"/>
  <c r="N98" i="3"/>
  <c r="M98" i="3"/>
  <c r="L98" i="3"/>
  <c r="K98" i="3"/>
  <c r="J98" i="3"/>
  <c r="X82" i="3"/>
  <c r="W82" i="3"/>
  <c r="V82" i="3"/>
  <c r="U82" i="3"/>
  <c r="T82" i="3"/>
  <c r="S82" i="3"/>
  <c r="R82" i="3"/>
  <c r="Q82" i="3"/>
  <c r="P82" i="3"/>
  <c r="O82" i="3"/>
  <c r="N82" i="3"/>
  <c r="M82" i="3"/>
  <c r="L82" i="3"/>
  <c r="K82" i="3"/>
  <c r="J82" i="3"/>
  <c r="X66" i="3"/>
  <c r="W66" i="3"/>
  <c r="V66" i="3"/>
  <c r="U66" i="3"/>
  <c r="T66" i="3"/>
  <c r="S66" i="3"/>
  <c r="R66" i="3"/>
  <c r="Q66" i="3"/>
  <c r="P66" i="3"/>
  <c r="O66" i="3"/>
  <c r="N66" i="3"/>
  <c r="M66" i="3"/>
  <c r="L66" i="3"/>
  <c r="K66" i="3"/>
  <c r="J66" i="3"/>
  <c r="X63" i="3"/>
  <c r="W63" i="3"/>
  <c r="V63" i="3"/>
  <c r="U63" i="3"/>
  <c r="T63" i="3"/>
  <c r="S63" i="3"/>
  <c r="R63" i="3"/>
  <c r="Q63" i="3"/>
  <c r="P63" i="3"/>
  <c r="O63" i="3"/>
  <c r="N63" i="3"/>
  <c r="M63" i="3"/>
  <c r="L63" i="3"/>
  <c r="K63" i="3"/>
  <c r="J63" i="3"/>
  <c r="X57" i="3"/>
  <c r="W57" i="3"/>
  <c r="V57" i="3"/>
  <c r="U57" i="3"/>
  <c r="T57" i="3"/>
  <c r="S57" i="3"/>
  <c r="R57" i="3"/>
  <c r="Q57" i="3"/>
  <c r="P57" i="3"/>
  <c r="O57" i="3"/>
  <c r="N57" i="3"/>
  <c r="M57" i="3"/>
  <c r="L57" i="3"/>
  <c r="K57" i="3"/>
  <c r="J57" i="3"/>
  <c r="X51" i="3"/>
  <c r="W51" i="3"/>
  <c r="V51" i="3"/>
  <c r="U51" i="3"/>
  <c r="T51" i="3"/>
  <c r="S51" i="3"/>
  <c r="Y51" i="3" s="1"/>
  <c r="R51" i="3"/>
  <c r="Q51" i="3"/>
  <c r="P51" i="3"/>
  <c r="O51" i="3"/>
  <c r="N51" i="3"/>
  <c r="M51" i="3"/>
  <c r="L51" i="3"/>
  <c r="K51" i="3"/>
  <c r="J51" i="3"/>
  <c r="X40" i="3"/>
  <c r="W40" i="3"/>
  <c r="V40" i="3"/>
  <c r="U40" i="3"/>
  <c r="T40" i="3"/>
  <c r="S40" i="3"/>
  <c r="R40" i="3"/>
  <c r="Q40" i="3"/>
  <c r="P40" i="3"/>
  <c r="O40" i="3"/>
  <c r="N40" i="3"/>
  <c r="M40" i="3"/>
  <c r="L40" i="3"/>
  <c r="K40" i="3"/>
  <c r="J40" i="3"/>
  <c r="X25" i="3"/>
  <c r="W25" i="3"/>
  <c r="V25" i="3"/>
  <c r="U25" i="3"/>
  <c r="T25" i="3"/>
  <c r="S25" i="3"/>
  <c r="R25" i="3"/>
  <c r="Q25" i="3"/>
  <c r="P25" i="3"/>
  <c r="O25" i="3"/>
  <c r="N25" i="3"/>
  <c r="M25" i="3"/>
  <c r="L25" i="3"/>
  <c r="K25" i="3"/>
  <c r="J25" i="3"/>
  <c r="N669" i="2"/>
  <c r="N655" i="2"/>
  <c r="N476" i="2"/>
  <c r="N431" i="2"/>
  <c r="N345" i="2"/>
  <c r="N232" i="2"/>
  <c r="X669" i="2"/>
  <c r="W669" i="2"/>
  <c r="V669" i="2"/>
  <c r="U669" i="2"/>
  <c r="T669" i="2"/>
  <c r="S669" i="2"/>
  <c r="R669" i="2"/>
  <c r="Q669" i="2"/>
  <c r="P669" i="2"/>
  <c r="O669" i="2"/>
  <c r="M669" i="2"/>
  <c r="L669" i="2"/>
  <c r="K669" i="2"/>
  <c r="J669" i="2"/>
  <c r="X655" i="2"/>
  <c r="W655" i="2"/>
  <c r="V655" i="2"/>
  <c r="U655" i="2"/>
  <c r="T655" i="2"/>
  <c r="S655" i="2"/>
  <c r="R655" i="2"/>
  <c r="Q655" i="2"/>
  <c r="P655" i="2"/>
  <c r="O655" i="2"/>
  <c r="M655" i="2"/>
  <c r="L655" i="2"/>
  <c r="K655" i="2"/>
  <c r="J655" i="2"/>
  <c r="X476" i="2"/>
  <c r="W476" i="2"/>
  <c r="V476" i="2"/>
  <c r="U476" i="2"/>
  <c r="T476" i="2"/>
  <c r="S476" i="2"/>
  <c r="R476" i="2"/>
  <c r="Q476" i="2"/>
  <c r="P476" i="2"/>
  <c r="O476" i="2"/>
  <c r="M476" i="2"/>
  <c r="L476" i="2"/>
  <c r="K476" i="2"/>
  <c r="J476" i="2"/>
  <c r="X431" i="2"/>
  <c r="W431" i="2"/>
  <c r="V431" i="2"/>
  <c r="U431" i="2"/>
  <c r="T431" i="2"/>
  <c r="S431" i="2"/>
  <c r="R431" i="2"/>
  <c r="Q431" i="2"/>
  <c r="P431" i="2"/>
  <c r="O431" i="2"/>
  <c r="M431" i="2"/>
  <c r="L431" i="2"/>
  <c r="K431" i="2"/>
  <c r="J431" i="2"/>
  <c r="X345" i="2"/>
  <c r="W345" i="2"/>
  <c r="V345" i="2"/>
  <c r="U345" i="2"/>
  <c r="T345" i="2"/>
  <c r="S345" i="2"/>
  <c r="R345" i="2"/>
  <c r="Q345" i="2"/>
  <c r="P345" i="2"/>
  <c r="O345" i="2"/>
  <c r="M345" i="2"/>
  <c r="L345" i="2"/>
  <c r="K345" i="2"/>
  <c r="J345" i="2"/>
  <c r="X232" i="2"/>
  <c r="W232" i="2"/>
  <c r="V232" i="2"/>
  <c r="U232" i="2"/>
  <c r="T232" i="2"/>
  <c r="S232" i="2"/>
  <c r="R232" i="2"/>
  <c r="Q232" i="2"/>
  <c r="P232" i="2"/>
  <c r="O232" i="2"/>
  <c r="M232" i="2"/>
  <c r="L232" i="2"/>
  <c r="K232" i="2"/>
  <c r="J232" i="2"/>
  <c r="N548" i="1"/>
  <c r="N552" i="1" s="1"/>
  <c r="N635" i="1"/>
  <c r="N636" i="1"/>
  <c r="N757" i="1" s="1"/>
  <c r="Y627" i="1"/>
  <c r="AB628" i="1"/>
  <c r="Z740" i="1"/>
  <c r="Z739" i="1"/>
  <c r="AB739" i="1" s="1"/>
  <c r="Z732" i="1"/>
  <c r="Z731" i="1"/>
  <c r="Z700" i="1"/>
  <c r="Z699" i="1"/>
  <c r="Z698" i="1"/>
  <c r="AB698" i="1" s="1"/>
  <c r="Z697" i="1"/>
  <c r="AB697" i="1" s="1"/>
  <c r="Z690" i="1"/>
  <c r="AB690" i="1" s="1"/>
  <c r="Z689" i="1"/>
  <c r="AB689" i="1" s="1"/>
  <c r="Z688" i="1"/>
  <c r="Z653" i="1"/>
  <c r="AB653" i="1" s="1"/>
  <c r="Z602" i="1"/>
  <c r="AB602" i="1" s="1"/>
  <c r="Z595" i="1"/>
  <c r="Z576" i="1"/>
  <c r="Z456" i="1"/>
  <c r="Z315" i="1"/>
  <c r="AB315" i="1" s="1"/>
  <c r="Z313" i="1"/>
  <c r="Z312" i="1"/>
  <c r="AB312" i="1" s="1"/>
  <c r="Z311" i="1"/>
  <c r="Z287" i="1"/>
  <c r="AB287" i="1" s="1"/>
  <c r="Z30" i="1"/>
  <c r="Y740" i="1"/>
  <c r="Y739" i="1"/>
  <c r="Y732" i="1"/>
  <c r="Y731" i="1"/>
  <c r="Y700" i="1"/>
  <c r="Y699" i="1"/>
  <c r="Y698" i="1"/>
  <c r="Y697" i="1"/>
  <c r="Y690" i="1"/>
  <c r="Y689" i="1"/>
  <c r="Y688" i="1"/>
  <c r="Y653" i="1"/>
  <c r="Y602" i="1"/>
  <c r="Y595" i="1"/>
  <c r="Y576" i="1"/>
  <c r="Y315" i="1"/>
  <c r="Y313" i="1"/>
  <c r="Y312" i="1"/>
  <c r="Y311" i="1"/>
  <c r="AA11" i="1"/>
  <c r="AA12" i="1"/>
  <c r="AA13" i="1"/>
  <c r="AA14" i="1"/>
  <c r="AA15" i="1"/>
  <c r="AA16" i="1"/>
  <c r="AA17" i="1"/>
  <c r="AA18" i="1"/>
  <c r="AA19" i="1"/>
  <c r="AA20" i="1"/>
  <c r="AA21" i="1"/>
  <c r="AA22" i="1"/>
  <c r="AA23" i="1"/>
  <c r="AA24" i="1"/>
  <c r="AA26" i="1"/>
  <c r="AA27" i="1"/>
  <c r="AA28" i="1"/>
  <c r="AA29" i="1"/>
  <c r="AA31" i="1"/>
  <c r="AA32" i="1"/>
  <c r="AA33" i="1"/>
  <c r="AA34" i="1"/>
  <c r="AA35" i="1"/>
  <c r="AA36" i="1"/>
  <c r="AA37" i="1"/>
  <c r="AA38" i="1"/>
  <c r="AA39" i="1"/>
  <c r="AA40" i="1"/>
  <c r="AA42" i="1"/>
  <c r="AA43" i="1"/>
  <c r="AA44" i="1"/>
  <c r="AA45" i="1"/>
  <c r="AA46" i="1"/>
  <c r="AA47" i="1"/>
  <c r="AA48" i="1"/>
  <c r="AA49" i="1"/>
  <c r="AA50" i="1"/>
  <c r="AA51" i="1"/>
  <c r="AA52" i="1"/>
  <c r="AA53" i="1"/>
  <c r="AA54" i="1"/>
  <c r="AA55" i="1"/>
  <c r="AA57" i="1"/>
  <c r="AA58" i="1"/>
  <c r="AA59" i="1"/>
  <c r="AA60" i="1"/>
  <c r="AA61" i="1"/>
  <c r="AA62"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4" i="1"/>
  <c r="AA98" i="1"/>
  <c r="AA99" i="1"/>
  <c r="AA100" i="1"/>
  <c r="AA101" i="1"/>
  <c r="AA102" i="1"/>
  <c r="AA103" i="1"/>
  <c r="AA104" i="1"/>
  <c r="AA105" i="1"/>
  <c r="AA106" i="1"/>
  <c r="AA107" i="1"/>
  <c r="AA108" i="1"/>
  <c r="AA109" i="1"/>
  <c r="AA110" i="1"/>
  <c r="AA111"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1" i="1"/>
  <c r="AA142" i="1"/>
  <c r="AA143" i="1"/>
  <c r="AA144" i="1"/>
  <c r="AA145" i="1"/>
  <c r="AA146" i="1"/>
  <c r="AA147" i="1"/>
  <c r="AA148" i="1"/>
  <c r="AA149" i="1"/>
  <c r="AA150" i="1"/>
  <c r="AA151" i="1"/>
  <c r="AA152" i="1"/>
  <c r="AA153" i="1"/>
  <c r="AA154" i="1"/>
  <c r="AA155" i="1"/>
  <c r="AA156" i="1"/>
  <c r="AA157" i="1"/>
  <c r="AA158" i="1"/>
  <c r="AA159" i="1"/>
  <c r="AA160" i="1"/>
  <c r="AA162" i="1"/>
  <c r="AA163" i="1"/>
  <c r="AA164" i="1"/>
  <c r="AA165" i="1"/>
  <c r="AA166" i="1"/>
  <c r="AA167" i="1"/>
  <c r="AA168" i="1"/>
  <c r="AA169" i="1"/>
  <c r="AA171" i="1"/>
  <c r="AA172" i="1"/>
  <c r="AA173" i="1"/>
  <c r="AA174" i="1"/>
  <c r="AA175" i="1"/>
  <c r="AA176" i="1"/>
  <c r="AA180" i="1"/>
  <c r="AA181" i="1"/>
  <c r="AA182" i="1"/>
  <c r="AA183" i="1"/>
  <c r="AA184" i="1"/>
  <c r="AA185" i="1"/>
  <c r="AA186" i="1"/>
  <c r="AA187" i="1"/>
  <c r="AA188" i="1"/>
  <c r="AA189" i="1"/>
  <c r="AA190" i="1"/>
  <c r="AA191" i="1"/>
  <c r="AA192" i="1"/>
  <c r="AA193" i="1"/>
  <c r="AA195" i="1"/>
  <c r="AA196" i="1"/>
  <c r="AA197" i="1"/>
  <c r="AA198" i="1"/>
  <c r="AA199" i="1"/>
  <c r="AA200" i="1"/>
  <c r="AA201" i="1"/>
  <c r="AA202" i="1"/>
  <c r="AA204" i="1"/>
  <c r="AA205" i="1"/>
  <c r="AA206" i="1"/>
  <c r="AA207" i="1"/>
  <c r="AA208" i="1"/>
  <c r="AA210" i="1"/>
  <c r="AA211" i="1"/>
  <c r="AA212" i="1"/>
  <c r="AA214" i="1"/>
  <c r="AA215" i="1"/>
  <c r="AA216" i="1"/>
  <c r="AA217" i="1"/>
  <c r="AA220" i="1"/>
  <c r="AA221" i="1"/>
  <c r="AA222" i="1"/>
  <c r="AA223" i="1"/>
  <c r="AA224" i="1"/>
  <c r="AA225" i="1"/>
  <c r="AA226" i="1"/>
  <c r="AA227" i="1"/>
  <c r="AA228" i="1"/>
  <c r="AA229" i="1"/>
  <c r="AA230" i="1"/>
  <c r="AA231" i="1"/>
  <c r="AA232" i="1"/>
  <c r="AA233" i="1"/>
  <c r="AA235" i="1"/>
  <c r="AA236" i="1"/>
  <c r="AA237" i="1"/>
  <c r="AA238" i="1"/>
  <c r="AA239" i="1"/>
  <c r="AA240" i="1"/>
  <c r="AA242" i="1"/>
  <c r="AA243" i="1"/>
  <c r="AA244" i="1"/>
  <c r="AA245" i="1"/>
  <c r="AA246" i="1"/>
  <c r="AA247" i="1"/>
  <c r="AA248" i="1"/>
  <c r="AA249" i="1"/>
  <c r="AA251" i="1"/>
  <c r="AA252" i="1"/>
  <c r="AA253" i="1"/>
  <c r="AA254" i="1"/>
  <c r="AA256" i="1"/>
  <c r="AA257" i="1"/>
  <c r="AA258" i="1"/>
  <c r="AA259" i="1"/>
  <c r="AA260" i="1"/>
  <c r="AA261" i="1"/>
  <c r="AA262" i="1"/>
  <c r="AA263" i="1"/>
  <c r="AA264" i="1"/>
  <c r="AA265" i="1"/>
  <c r="AA266" i="1"/>
  <c r="AA267" i="1"/>
  <c r="AA268" i="1"/>
  <c r="AA271" i="1"/>
  <c r="AA272" i="1"/>
  <c r="AA273" i="1"/>
  <c r="AA274" i="1"/>
  <c r="AA275" i="1"/>
  <c r="AA276" i="1"/>
  <c r="AA277" i="1"/>
  <c r="AA278" i="1"/>
  <c r="AA279" i="1"/>
  <c r="AA280" i="1"/>
  <c r="AA281" i="1"/>
  <c r="AA282" i="1"/>
  <c r="AA283" i="1"/>
  <c r="AA284" i="1"/>
  <c r="AA286" i="1"/>
  <c r="AA288" i="1"/>
  <c r="AA289" i="1"/>
  <c r="AA290" i="1"/>
  <c r="AA291" i="1"/>
  <c r="AA292" i="1"/>
  <c r="AA293" i="1"/>
  <c r="AA294" i="1"/>
  <c r="AA295" i="1"/>
  <c r="AA296" i="1"/>
  <c r="AA297" i="1"/>
  <c r="AA298" i="1"/>
  <c r="AA299" i="1"/>
  <c r="AA301" i="1"/>
  <c r="AA302" i="1"/>
  <c r="AA303" i="1"/>
  <c r="AA304" i="1"/>
  <c r="AA305" i="1"/>
  <c r="AA306" i="1"/>
  <c r="AA307" i="1"/>
  <c r="AA308" i="1"/>
  <c r="AA309" i="1"/>
  <c r="AA314" i="1"/>
  <c r="AA316" i="1"/>
  <c r="AA318" i="1"/>
  <c r="AA319" i="1"/>
  <c r="AA320" i="1"/>
  <c r="AA321" i="1"/>
  <c r="AA322" i="1"/>
  <c r="AA323" i="1"/>
  <c r="AA327" i="1"/>
  <c r="AA328" i="1"/>
  <c r="AA329" i="1"/>
  <c r="AA330" i="1"/>
  <c r="AA331" i="1"/>
  <c r="AA332" i="1"/>
  <c r="AA333" i="1"/>
  <c r="AA334" i="1"/>
  <c r="AA335" i="1"/>
  <c r="AA336" i="1"/>
  <c r="AA337" i="1"/>
  <c r="AA338" i="1"/>
  <c r="AA339" i="1"/>
  <c r="AA340" i="1"/>
  <c r="AA342" i="1"/>
  <c r="AA343" i="1"/>
  <c r="AA345" i="1"/>
  <c r="AA346" i="1"/>
  <c r="AA347" i="1"/>
  <c r="AA349" i="1"/>
  <c r="AA350" i="1"/>
  <c r="AA351" i="1"/>
  <c r="AA353" i="1"/>
  <c r="AA354" i="1"/>
  <c r="AA355" i="1"/>
  <c r="AA356" i="1"/>
  <c r="AA358" i="1"/>
  <c r="AA359" i="1"/>
  <c r="AA363" i="1"/>
  <c r="AA364" i="1"/>
  <c r="AA365" i="1"/>
  <c r="AA366" i="1"/>
  <c r="AA367" i="1"/>
  <c r="AA368" i="1"/>
  <c r="AA369" i="1"/>
  <c r="AA370" i="1"/>
  <c r="AA371" i="1"/>
  <c r="AA372" i="1"/>
  <c r="AA373" i="1"/>
  <c r="AA374" i="1"/>
  <c r="AA375" i="1"/>
  <c r="AA376" i="1"/>
  <c r="AA378" i="1"/>
  <c r="AA379" i="1"/>
  <c r="AA380" i="1"/>
  <c r="AA381" i="1"/>
  <c r="AA382" i="1"/>
  <c r="AA383" i="1"/>
  <c r="AA384" i="1"/>
  <c r="AA385" i="1"/>
  <c r="AA386" i="1"/>
  <c r="AA388" i="1"/>
  <c r="AA389" i="1"/>
  <c r="AA391" i="1"/>
  <c r="AA392" i="1"/>
  <c r="AA393" i="1"/>
  <c r="AA394" i="1"/>
  <c r="AA396" i="1"/>
  <c r="AA397" i="1"/>
  <c r="AA398" i="1"/>
  <c r="AA399" i="1"/>
  <c r="AA403" i="1"/>
  <c r="AA404" i="1"/>
  <c r="AA405" i="1"/>
  <c r="AA406" i="1"/>
  <c r="AA407" i="1"/>
  <c r="AA408" i="1"/>
  <c r="AA409" i="1"/>
  <c r="AA410" i="1"/>
  <c r="AA411" i="1"/>
  <c r="AA412" i="1"/>
  <c r="AA413" i="1"/>
  <c r="AA414" i="1"/>
  <c r="AA415" i="1"/>
  <c r="AA416" i="1"/>
  <c r="AA418" i="1"/>
  <c r="AA419" i="1"/>
  <c r="AA420" i="1"/>
  <c r="AA421" i="1"/>
  <c r="AA422" i="1"/>
  <c r="AA423" i="1"/>
  <c r="AA425" i="1"/>
  <c r="AA426" i="1"/>
  <c r="AA428" i="1"/>
  <c r="AA429" i="1"/>
  <c r="AA430" i="1"/>
  <c r="AA432" i="1"/>
  <c r="AA433" i="1"/>
  <c r="AA434" i="1"/>
  <c r="AA435" i="1"/>
  <c r="AA439" i="1"/>
  <c r="AA440" i="1"/>
  <c r="AA441" i="1"/>
  <c r="AA442" i="1"/>
  <c r="AA443" i="1"/>
  <c r="AA444" i="1"/>
  <c r="AA445" i="1"/>
  <c r="AA446" i="1"/>
  <c r="AA447" i="1"/>
  <c r="AA448" i="1"/>
  <c r="AA449" i="1"/>
  <c r="AA450" i="1"/>
  <c r="AA451" i="1"/>
  <c r="AA452" i="1"/>
  <c r="AA454" i="1"/>
  <c r="AA455" i="1"/>
  <c r="AA457" i="1"/>
  <c r="AA458" i="1"/>
  <c r="AA459" i="1"/>
  <c r="AA460" i="1"/>
  <c r="AA461" i="1"/>
  <c r="AA462" i="1"/>
  <c r="AA463" i="1"/>
  <c r="AA464" i="1"/>
  <c r="AA465" i="1"/>
  <c r="AA466" i="1"/>
  <c r="AA467" i="1"/>
  <c r="AA469" i="1"/>
  <c r="AA470" i="1"/>
  <c r="AA471" i="1"/>
  <c r="AA472" i="1"/>
  <c r="AA473" i="1"/>
  <c r="AA474" i="1"/>
  <c r="AA475" i="1"/>
  <c r="AA476" i="1"/>
  <c r="AA477" i="1"/>
  <c r="AA478" i="1"/>
  <c r="AA479" i="1"/>
  <c r="AA480" i="1"/>
  <c r="AA481" i="1"/>
  <c r="AA482" i="1"/>
  <c r="AA483" i="1"/>
  <c r="AA484" i="1"/>
  <c r="AA485" i="1"/>
  <c r="AA486" i="1"/>
  <c r="AA487" i="1"/>
  <c r="AA489" i="1"/>
  <c r="AA490" i="1"/>
  <c r="AA491" i="1"/>
  <c r="AA492" i="1"/>
  <c r="AA493" i="1"/>
  <c r="AA494" i="1"/>
  <c r="AA495" i="1"/>
  <c r="AA497" i="1"/>
  <c r="AA498" i="1"/>
  <c r="AA499" i="1"/>
  <c r="AA500" i="1"/>
  <c r="AA504" i="1"/>
  <c r="AA505" i="1"/>
  <c r="AA506" i="1"/>
  <c r="AA507" i="1"/>
  <c r="AA508" i="1"/>
  <c r="AA509" i="1"/>
  <c r="AA510" i="1"/>
  <c r="AA511" i="1"/>
  <c r="AA512" i="1"/>
  <c r="AA513" i="1"/>
  <c r="AA514" i="1"/>
  <c r="AA515" i="1"/>
  <c r="AA516" i="1"/>
  <c r="AA517" i="1"/>
  <c r="AA519" i="1"/>
  <c r="AA520" i="1"/>
  <c r="AA521" i="1"/>
  <c r="AA523" i="1"/>
  <c r="AA524" i="1"/>
  <c r="AA525" i="1"/>
  <c r="AA527" i="1"/>
  <c r="AA528" i="1"/>
  <c r="AA529" i="1"/>
  <c r="AA530" i="1"/>
  <c r="AA531" i="1"/>
  <c r="AA532" i="1"/>
  <c r="AA533" i="1"/>
  <c r="AA534" i="1"/>
  <c r="AA535" i="1"/>
  <c r="AA536" i="1"/>
  <c r="AA537" i="1"/>
  <c r="AA538" i="1"/>
  <c r="AA539" i="1"/>
  <c r="AA540" i="1"/>
  <c r="AA541" i="1"/>
  <c r="AA542" i="1"/>
  <c r="AA543" i="1"/>
  <c r="AA544" i="1"/>
  <c r="AA545" i="1"/>
  <c r="AA546" i="1"/>
  <c r="AA547" i="1"/>
  <c r="AA549" i="1"/>
  <c r="AA550" i="1"/>
  <c r="AA554" i="1"/>
  <c r="AA555" i="1"/>
  <c r="AA556" i="1"/>
  <c r="AA557" i="1"/>
  <c r="AA558" i="1"/>
  <c r="AA559" i="1"/>
  <c r="AA560" i="1"/>
  <c r="AA561" i="1"/>
  <c r="AA562" i="1"/>
  <c r="AA563" i="1"/>
  <c r="AA564" i="1"/>
  <c r="AA565" i="1"/>
  <c r="AA566" i="1"/>
  <c r="AA567" i="1"/>
  <c r="AA568" i="1"/>
  <c r="AA570" i="1"/>
  <c r="AA571" i="1"/>
  <c r="AA572" i="1"/>
  <c r="AA573" i="1"/>
  <c r="AA574" i="1"/>
  <c r="AA575" i="1"/>
  <c r="AA577" i="1"/>
  <c r="AA578" i="1"/>
  <c r="AA579" i="1"/>
  <c r="AA581" i="1"/>
  <c r="AA582" i="1"/>
  <c r="AA585" i="1"/>
  <c r="AA586" i="1"/>
  <c r="AA587" i="1"/>
  <c r="AA588" i="1"/>
  <c r="AA589" i="1"/>
  <c r="AA590" i="1"/>
  <c r="AA591" i="1"/>
  <c r="AA592" i="1"/>
  <c r="AA593" i="1"/>
  <c r="AA594" i="1"/>
  <c r="AA596" i="1"/>
  <c r="AA597" i="1"/>
  <c r="AA598" i="1"/>
  <c r="AA599" i="1"/>
  <c r="AA600"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9" i="1"/>
  <c r="AA630" i="1"/>
  <c r="AA631" i="1"/>
  <c r="AA632" i="1"/>
  <c r="AA633" i="1"/>
  <c r="AA634" i="1"/>
  <c r="AA637" i="1"/>
  <c r="AA638" i="1"/>
  <c r="AA639" i="1"/>
  <c r="AA640" i="1"/>
  <c r="AA641" i="1"/>
  <c r="AA642" i="1"/>
  <c r="AA643" i="1"/>
  <c r="AA644" i="1"/>
  <c r="AA645" i="1"/>
  <c r="AA646" i="1"/>
  <c r="AA647" i="1"/>
  <c r="AA648" i="1"/>
  <c r="AA649" i="1"/>
  <c r="AA650" i="1"/>
  <c r="AA651" i="1"/>
  <c r="AA655" i="1"/>
  <c r="AA656" i="1"/>
  <c r="AA657" i="1"/>
  <c r="AA658" i="1"/>
  <c r="AA659" i="1"/>
  <c r="AA660" i="1"/>
  <c r="AA661" i="1"/>
  <c r="AA662" i="1"/>
  <c r="AA663" i="1"/>
  <c r="AA664" i="1"/>
  <c r="AA665" i="1"/>
  <c r="AA666" i="1"/>
  <c r="AA667" i="1"/>
  <c r="AA668" i="1"/>
  <c r="AA669" i="1"/>
  <c r="AA670" i="1"/>
  <c r="AA672" i="1"/>
  <c r="AA673" i="1"/>
  <c r="AA674" i="1"/>
  <c r="AA675" i="1"/>
  <c r="AA678" i="1"/>
  <c r="AA679" i="1"/>
  <c r="AA680" i="1"/>
  <c r="AA681" i="1"/>
  <c r="AA682" i="1"/>
  <c r="AA683" i="1"/>
  <c r="AA684" i="1"/>
  <c r="AA685" i="1"/>
  <c r="AA686" i="1"/>
  <c r="AA687" i="1"/>
  <c r="AA691" i="1"/>
  <c r="AA692" i="1"/>
  <c r="AA693" i="1"/>
  <c r="AA694" i="1"/>
  <c r="AA695" i="1"/>
  <c r="AA702" i="1"/>
  <c r="AA703" i="1"/>
  <c r="AA704" i="1"/>
  <c r="AA705" i="1"/>
  <c r="AA706" i="1"/>
  <c r="AA707" i="1"/>
  <c r="AA708" i="1"/>
  <c r="AA709" i="1"/>
  <c r="AA710" i="1"/>
  <c r="AA711" i="1"/>
  <c r="AA712" i="1"/>
  <c r="AA713" i="1"/>
  <c r="AA714" i="1"/>
  <c r="AA715" i="1"/>
  <c r="AA716" i="1"/>
  <c r="AA718" i="1"/>
  <c r="AA721" i="1"/>
  <c r="AA722" i="1"/>
  <c r="AA723" i="1"/>
  <c r="AA724" i="1"/>
  <c r="AA725" i="1"/>
  <c r="AA726" i="1"/>
  <c r="AA727" i="1"/>
  <c r="AA728" i="1"/>
  <c r="AA729" i="1"/>
  <c r="AA730" i="1"/>
  <c r="AA733" i="1"/>
  <c r="AA734" i="1"/>
  <c r="AA735" i="1"/>
  <c r="AA736" i="1"/>
  <c r="AA737" i="1"/>
  <c r="AA742" i="1"/>
  <c r="AA743" i="1"/>
  <c r="AA744" i="1"/>
  <c r="AA745" i="1"/>
  <c r="AA746" i="1"/>
  <c r="AA747" i="1"/>
  <c r="AA748" i="1"/>
  <c r="AA749" i="1"/>
  <c r="AA750" i="1"/>
  <c r="AA751" i="1"/>
  <c r="AA752" i="1"/>
  <c r="AA754" i="1"/>
  <c r="AA10" i="1"/>
  <c r="Z11" i="1"/>
  <c r="Z12" i="1"/>
  <c r="Z13" i="1"/>
  <c r="Z14" i="1"/>
  <c r="Z15" i="1"/>
  <c r="Z16" i="1"/>
  <c r="Z17" i="1"/>
  <c r="Z18" i="1"/>
  <c r="Z19" i="1"/>
  <c r="Z20" i="1"/>
  <c r="Z21" i="1"/>
  <c r="Z22" i="1"/>
  <c r="Z23" i="1"/>
  <c r="Z24" i="1"/>
  <c r="Z26" i="1"/>
  <c r="Z27" i="1"/>
  <c r="Z28" i="1"/>
  <c r="Z29" i="1"/>
  <c r="Z31" i="1"/>
  <c r="Z32" i="1"/>
  <c r="Z33" i="1"/>
  <c r="Z34" i="1"/>
  <c r="Z35" i="1"/>
  <c r="Z36" i="1"/>
  <c r="Z37" i="1"/>
  <c r="Z38" i="1"/>
  <c r="Z39" i="1"/>
  <c r="Z40" i="1"/>
  <c r="Z42" i="1"/>
  <c r="Z43" i="1"/>
  <c r="Z44" i="1"/>
  <c r="Z45" i="1"/>
  <c r="Z46" i="1"/>
  <c r="Z47" i="1"/>
  <c r="Z48" i="1"/>
  <c r="Z49" i="1"/>
  <c r="Z50" i="1"/>
  <c r="Z51" i="1"/>
  <c r="Z52" i="1"/>
  <c r="Z53" i="1"/>
  <c r="Z54" i="1"/>
  <c r="Z55" i="1"/>
  <c r="Z57" i="1"/>
  <c r="Z58" i="1"/>
  <c r="Z59" i="1"/>
  <c r="Z60" i="1"/>
  <c r="Z61" i="1"/>
  <c r="Z62"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4" i="1"/>
  <c r="Z98" i="1"/>
  <c r="Z99" i="1"/>
  <c r="Z100" i="1"/>
  <c r="Z101" i="1"/>
  <c r="Z102" i="1"/>
  <c r="Z103" i="1"/>
  <c r="Z104" i="1"/>
  <c r="Z105" i="1"/>
  <c r="Z106" i="1"/>
  <c r="Z107" i="1"/>
  <c r="Z108" i="1"/>
  <c r="Z109" i="1"/>
  <c r="Z110" i="1"/>
  <c r="Z111"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1" i="1"/>
  <c r="Z142" i="1"/>
  <c r="Z143" i="1"/>
  <c r="Z144" i="1"/>
  <c r="Z145" i="1"/>
  <c r="Z146" i="1"/>
  <c r="Z147" i="1"/>
  <c r="Z148" i="1"/>
  <c r="Z149" i="1"/>
  <c r="Z150" i="1"/>
  <c r="Z151" i="1"/>
  <c r="Z152" i="1"/>
  <c r="Z153" i="1"/>
  <c r="Z154" i="1"/>
  <c r="Z155" i="1"/>
  <c r="Z156" i="1"/>
  <c r="Z157" i="1"/>
  <c r="Z158" i="1"/>
  <c r="Z159" i="1"/>
  <c r="Z160" i="1"/>
  <c r="Z162" i="1"/>
  <c r="Z163" i="1"/>
  <c r="Z164" i="1"/>
  <c r="Z165" i="1"/>
  <c r="Z166" i="1"/>
  <c r="Z167" i="1"/>
  <c r="Z168" i="1"/>
  <c r="Z169" i="1"/>
  <c r="Z171" i="1"/>
  <c r="Z172" i="1"/>
  <c r="Z173" i="1"/>
  <c r="Z174" i="1"/>
  <c r="Z175" i="1"/>
  <c r="Z176" i="1"/>
  <c r="Z180" i="1"/>
  <c r="Z181" i="1"/>
  <c r="Z182" i="1"/>
  <c r="Z183" i="1"/>
  <c r="Z184" i="1"/>
  <c r="Z185" i="1"/>
  <c r="Z186" i="1"/>
  <c r="Z187" i="1"/>
  <c r="Z188" i="1"/>
  <c r="Z189" i="1"/>
  <c r="Z190" i="1"/>
  <c r="Z191" i="1"/>
  <c r="Z192" i="1"/>
  <c r="Z193" i="1"/>
  <c r="Z195" i="1"/>
  <c r="Z196" i="1"/>
  <c r="Z197" i="1"/>
  <c r="Z198" i="1"/>
  <c r="Z199" i="1"/>
  <c r="Z200" i="1"/>
  <c r="Z201" i="1"/>
  <c r="Z202" i="1"/>
  <c r="Z204" i="1"/>
  <c r="Z205" i="1"/>
  <c r="Z206" i="1"/>
  <c r="Z207" i="1"/>
  <c r="Z208" i="1"/>
  <c r="Z210" i="1"/>
  <c r="Z211" i="1"/>
  <c r="Z212" i="1"/>
  <c r="Z214" i="1"/>
  <c r="Z215" i="1"/>
  <c r="Z216" i="1"/>
  <c r="Z217" i="1"/>
  <c r="Z220" i="1"/>
  <c r="Z221" i="1"/>
  <c r="Z222" i="1"/>
  <c r="Z223" i="1"/>
  <c r="Z224" i="1"/>
  <c r="Z225" i="1"/>
  <c r="Z226" i="1"/>
  <c r="Z227" i="1"/>
  <c r="Z228" i="1"/>
  <c r="Z229" i="1"/>
  <c r="Z230" i="1"/>
  <c r="Z231" i="1"/>
  <c r="Z232" i="1"/>
  <c r="Z233" i="1"/>
  <c r="Z235" i="1"/>
  <c r="Z236" i="1"/>
  <c r="Z237" i="1"/>
  <c r="Z238" i="1"/>
  <c r="Z239" i="1"/>
  <c r="Z240" i="1"/>
  <c r="Z242" i="1"/>
  <c r="Z243" i="1"/>
  <c r="Z244" i="1"/>
  <c r="Z245" i="1"/>
  <c r="Z246" i="1"/>
  <c r="Z247" i="1"/>
  <c r="Z248" i="1"/>
  <c r="Z249" i="1"/>
  <c r="Z251" i="1"/>
  <c r="Z252" i="1"/>
  <c r="Z253" i="1"/>
  <c r="Z254" i="1"/>
  <c r="Z256" i="1"/>
  <c r="Z257" i="1"/>
  <c r="Z258" i="1"/>
  <c r="Z259" i="1"/>
  <c r="Z260" i="1"/>
  <c r="Z261" i="1"/>
  <c r="Z262" i="1"/>
  <c r="Z263" i="1"/>
  <c r="Z264" i="1"/>
  <c r="Z265" i="1"/>
  <c r="Z266" i="1"/>
  <c r="Z267" i="1"/>
  <c r="Z268" i="1"/>
  <c r="Z271" i="1"/>
  <c r="Z272" i="1"/>
  <c r="Z273" i="1"/>
  <c r="Z274" i="1"/>
  <c r="Z275" i="1"/>
  <c r="Z276" i="1"/>
  <c r="Z277" i="1"/>
  <c r="Z278" i="1"/>
  <c r="Z279" i="1"/>
  <c r="Z280" i="1"/>
  <c r="Z281" i="1"/>
  <c r="Z282" i="1"/>
  <c r="Z283" i="1"/>
  <c r="Z284" i="1"/>
  <c r="Z286" i="1"/>
  <c r="Z288" i="1"/>
  <c r="Z289" i="1"/>
  <c r="Z290" i="1"/>
  <c r="Z291" i="1"/>
  <c r="Z292" i="1"/>
  <c r="Z293" i="1"/>
  <c r="Z294" i="1"/>
  <c r="Z295" i="1"/>
  <c r="Z296" i="1"/>
  <c r="Z297" i="1"/>
  <c r="Z298" i="1"/>
  <c r="Z299" i="1"/>
  <c r="Z301" i="1"/>
  <c r="Z302" i="1"/>
  <c r="Z303" i="1"/>
  <c r="Z304" i="1"/>
  <c r="Z305" i="1"/>
  <c r="Z306" i="1"/>
  <c r="Z307" i="1"/>
  <c r="Z308" i="1"/>
  <c r="Z309" i="1"/>
  <c r="Z314" i="1"/>
  <c r="Z316" i="1"/>
  <c r="Z318" i="1"/>
  <c r="Z319" i="1"/>
  <c r="Z320" i="1"/>
  <c r="Z321" i="1"/>
  <c r="Z322" i="1"/>
  <c r="Z323" i="1"/>
  <c r="Z327" i="1"/>
  <c r="Z328" i="1"/>
  <c r="Z329" i="1"/>
  <c r="Z330" i="1"/>
  <c r="Z331" i="1"/>
  <c r="Z332" i="1"/>
  <c r="Z333" i="1"/>
  <c r="Z334" i="1"/>
  <c r="Z335" i="1"/>
  <c r="Z336" i="1"/>
  <c r="Z337" i="1"/>
  <c r="Z338" i="1"/>
  <c r="Z339" i="1"/>
  <c r="Z340" i="1"/>
  <c r="Z342" i="1"/>
  <c r="Z343" i="1"/>
  <c r="Z345" i="1"/>
  <c r="Z346" i="1"/>
  <c r="Z347" i="1"/>
  <c r="Z349" i="1"/>
  <c r="Z350" i="1"/>
  <c r="Z351" i="1"/>
  <c r="Z353" i="1"/>
  <c r="Z354" i="1"/>
  <c r="Z355" i="1"/>
  <c r="Z356" i="1"/>
  <c r="Z358" i="1"/>
  <c r="Z359" i="1"/>
  <c r="Z363" i="1"/>
  <c r="Z364" i="1"/>
  <c r="Z365" i="1"/>
  <c r="Z366" i="1"/>
  <c r="Z367" i="1"/>
  <c r="Z368" i="1"/>
  <c r="Z369" i="1"/>
  <c r="Z370" i="1"/>
  <c r="Z371" i="1"/>
  <c r="Z372" i="1"/>
  <c r="Z373" i="1"/>
  <c r="Z374" i="1"/>
  <c r="Z375" i="1"/>
  <c r="Z376" i="1"/>
  <c r="Z378" i="1"/>
  <c r="Z379" i="1"/>
  <c r="Z380" i="1"/>
  <c r="Z381" i="1"/>
  <c r="Z382" i="1"/>
  <c r="Z383" i="1"/>
  <c r="Z384" i="1"/>
  <c r="Z385" i="1"/>
  <c r="Z386" i="1"/>
  <c r="Z388" i="1"/>
  <c r="Z389" i="1"/>
  <c r="Z391" i="1"/>
  <c r="Z392" i="1"/>
  <c r="Z393" i="1"/>
  <c r="Z394" i="1"/>
  <c r="Z396" i="1"/>
  <c r="Z397" i="1"/>
  <c r="Z398" i="1"/>
  <c r="Z399" i="1"/>
  <c r="Z403" i="1"/>
  <c r="Z404" i="1"/>
  <c r="Z405" i="1"/>
  <c r="Z406" i="1"/>
  <c r="Z407" i="1"/>
  <c r="Z408" i="1"/>
  <c r="Z409" i="1"/>
  <c r="Z410" i="1"/>
  <c r="Z411" i="1"/>
  <c r="Z412" i="1"/>
  <c r="Z413" i="1"/>
  <c r="Z414" i="1"/>
  <c r="Z415" i="1"/>
  <c r="Z416" i="1"/>
  <c r="Z418" i="1"/>
  <c r="Z419" i="1"/>
  <c r="Z420" i="1"/>
  <c r="Z421" i="1"/>
  <c r="Z422" i="1"/>
  <c r="Z423" i="1"/>
  <c r="Z425" i="1"/>
  <c r="Z426" i="1"/>
  <c r="Z428" i="1"/>
  <c r="Z429" i="1"/>
  <c r="Z430" i="1"/>
  <c r="Z432" i="1"/>
  <c r="Z433" i="1"/>
  <c r="Z434" i="1"/>
  <c r="Z435" i="1"/>
  <c r="Z439" i="1"/>
  <c r="Z440" i="1"/>
  <c r="Z441" i="1"/>
  <c r="Z442" i="1"/>
  <c r="Z443" i="1"/>
  <c r="Z444" i="1"/>
  <c r="Z445" i="1"/>
  <c r="Z446" i="1"/>
  <c r="Z447" i="1"/>
  <c r="Z448" i="1"/>
  <c r="Z449" i="1"/>
  <c r="Z450" i="1"/>
  <c r="Z451" i="1"/>
  <c r="Z452" i="1"/>
  <c r="Z454" i="1"/>
  <c r="Z455" i="1"/>
  <c r="Z457" i="1"/>
  <c r="Z458" i="1"/>
  <c r="Z459" i="1"/>
  <c r="Z460" i="1"/>
  <c r="Z461" i="1"/>
  <c r="Z462" i="1"/>
  <c r="Z463" i="1"/>
  <c r="Z464" i="1"/>
  <c r="Z465" i="1"/>
  <c r="Z466" i="1"/>
  <c r="Z467" i="1"/>
  <c r="Z469" i="1"/>
  <c r="Z470" i="1"/>
  <c r="Z471" i="1"/>
  <c r="Z472" i="1"/>
  <c r="Z473" i="1"/>
  <c r="Z474" i="1"/>
  <c r="Z475" i="1"/>
  <c r="Z476" i="1"/>
  <c r="Z477" i="1"/>
  <c r="Z478" i="1"/>
  <c r="Z479" i="1"/>
  <c r="Z480" i="1"/>
  <c r="Z481" i="1"/>
  <c r="Z482" i="1"/>
  <c r="Z483" i="1"/>
  <c r="Z484" i="1"/>
  <c r="Z485" i="1"/>
  <c r="Z486" i="1"/>
  <c r="Z487" i="1"/>
  <c r="Z489" i="1"/>
  <c r="Z490" i="1"/>
  <c r="Z491" i="1"/>
  <c r="Z492" i="1"/>
  <c r="Z493" i="1"/>
  <c r="Z494" i="1"/>
  <c r="Z495" i="1"/>
  <c r="Z497" i="1"/>
  <c r="Z498" i="1"/>
  <c r="Z499" i="1"/>
  <c r="Z500" i="1"/>
  <c r="Z504" i="1"/>
  <c r="Z505" i="1"/>
  <c r="Z506" i="1"/>
  <c r="Z507" i="1"/>
  <c r="Z508" i="1"/>
  <c r="Z509" i="1"/>
  <c r="Z510" i="1"/>
  <c r="Z511" i="1"/>
  <c r="Z512" i="1"/>
  <c r="Z513" i="1"/>
  <c r="Z514" i="1"/>
  <c r="Z515" i="1"/>
  <c r="Z516" i="1"/>
  <c r="Z517" i="1"/>
  <c r="Z519" i="1"/>
  <c r="Z520" i="1"/>
  <c r="Z521" i="1"/>
  <c r="Z523" i="1"/>
  <c r="Z524" i="1"/>
  <c r="Z525" i="1"/>
  <c r="Z527" i="1"/>
  <c r="Z528" i="1"/>
  <c r="Z529" i="1"/>
  <c r="Z530" i="1"/>
  <c r="Z531" i="1"/>
  <c r="Z532" i="1"/>
  <c r="Z533" i="1"/>
  <c r="Z534" i="1"/>
  <c r="Z535" i="1"/>
  <c r="Z536" i="1"/>
  <c r="Z537" i="1"/>
  <c r="Z538" i="1"/>
  <c r="Z539" i="1"/>
  <c r="Z540" i="1"/>
  <c r="Z541" i="1"/>
  <c r="Z542" i="1"/>
  <c r="Z543" i="1"/>
  <c r="Z544" i="1"/>
  <c r="Z545" i="1"/>
  <c r="Z546" i="1"/>
  <c r="Z547" i="1"/>
  <c r="Z549" i="1"/>
  <c r="Z550" i="1"/>
  <c r="Z554" i="1"/>
  <c r="Z555" i="1"/>
  <c r="Z556" i="1"/>
  <c r="Z557" i="1"/>
  <c r="Z558" i="1"/>
  <c r="Z559" i="1"/>
  <c r="Z560" i="1"/>
  <c r="Z561" i="1"/>
  <c r="Z562" i="1"/>
  <c r="Z563" i="1"/>
  <c r="Z564" i="1"/>
  <c r="Z565" i="1"/>
  <c r="Z566" i="1"/>
  <c r="Z567" i="1"/>
  <c r="Z568" i="1"/>
  <c r="Z570" i="1"/>
  <c r="Z571" i="1"/>
  <c r="Z572" i="1"/>
  <c r="Z573" i="1"/>
  <c r="Z574" i="1"/>
  <c r="Z575" i="1"/>
  <c r="Z577" i="1"/>
  <c r="Z578" i="1"/>
  <c r="Z579" i="1"/>
  <c r="Z581" i="1"/>
  <c r="Z582" i="1"/>
  <c r="Z585" i="1"/>
  <c r="Z586" i="1"/>
  <c r="Z587" i="1"/>
  <c r="Z588" i="1"/>
  <c r="Z589" i="1"/>
  <c r="Z590" i="1"/>
  <c r="Z591" i="1"/>
  <c r="Z592" i="1"/>
  <c r="Z593" i="1"/>
  <c r="Z594" i="1"/>
  <c r="Z596" i="1"/>
  <c r="Z597" i="1"/>
  <c r="Z598" i="1"/>
  <c r="Z599" i="1"/>
  <c r="Z600" i="1"/>
  <c r="Z604" i="1"/>
  <c r="Z605" i="1"/>
  <c r="Z606" i="1"/>
  <c r="Z607" i="1"/>
  <c r="Z608" i="1"/>
  <c r="Z609" i="1"/>
  <c r="Z610" i="1"/>
  <c r="Z611" i="1"/>
  <c r="Z612" i="1"/>
  <c r="Z613" i="1"/>
  <c r="Z614" i="1"/>
  <c r="Z615" i="1"/>
  <c r="Z616" i="1"/>
  <c r="Z617" i="1"/>
  <c r="Z618" i="1"/>
  <c r="Z619" i="1"/>
  <c r="Z620" i="1"/>
  <c r="Z621" i="1"/>
  <c r="Z622" i="1"/>
  <c r="Z623" i="1"/>
  <c r="Z624" i="1"/>
  <c r="Z625" i="1"/>
  <c r="Z626" i="1"/>
  <c r="Z627" i="1"/>
  <c r="Z629" i="1"/>
  <c r="Z630" i="1"/>
  <c r="Z631" i="1"/>
  <c r="Z632" i="1"/>
  <c r="Z633" i="1"/>
  <c r="Z634" i="1"/>
  <c r="Z637" i="1"/>
  <c r="Z638" i="1"/>
  <c r="Z639" i="1"/>
  <c r="Z640" i="1"/>
  <c r="Z641" i="1"/>
  <c r="Z642" i="1"/>
  <c r="Z643" i="1"/>
  <c r="Z644" i="1"/>
  <c r="Z645" i="1"/>
  <c r="Z646" i="1"/>
  <c r="Z647" i="1"/>
  <c r="Z648" i="1"/>
  <c r="Z649" i="1"/>
  <c r="Z650" i="1"/>
  <c r="Z651" i="1"/>
  <c r="Z655" i="1"/>
  <c r="Z656" i="1"/>
  <c r="Z657" i="1"/>
  <c r="Z658" i="1"/>
  <c r="Z659" i="1"/>
  <c r="Z660" i="1"/>
  <c r="Z661" i="1"/>
  <c r="Z662" i="1"/>
  <c r="Z663" i="1"/>
  <c r="Z664" i="1"/>
  <c r="Z665" i="1"/>
  <c r="Z666" i="1"/>
  <c r="Z667" i="1"/>
  <c r="Z668" i="1"/>
  <c r="Z669" i="1"/>
  <c r="Z670" i="1"/>
  <c r="Z672" i="1"/>
  <c r="Z673" i="1"/>
  <c r="Z674" i="1"/>
  <c r="Z675" i="1"/>
  <c r="Z678" i="1"/>
  <c r="Z679" i="1"/>
  <c r="Z680" i="1"/>
  <c r="Z681" i="1"/>
  <c r="Z682" i="1"/>
  <c r="Z683" i="1"/>
  <c r="Z684" i="1"/>
  <c r="Z685" i="1"/>
  <c r="Z686" i="1"/>
  <c r="Z687" i="1"/>
  <c r="Z691" i="1"/>
  <c r="Z692" i="1"/>
  <c r="Z693" i="1"/>
  <c r="Z694" i="1"/>
  <c r="Z695" i="1"/>
  <c r="Z702" i="1"/>
  <c r="Z703" i="1"/>
  <c r="Z704" i="1"/>
  <c r="Z705" i="1"/>
  <c r="Z706" i="1"/>
  <c r="Z707" i="1"/>
  <c r="Z708" i="1"/>
  <c r="Z709" i="1"/>
  <c r="Z710" i="1"/>
  <c r="Z711" i="1"/>
  <c r="Z712" i="1"/>
  <c r="Z713" i="1"/>
  <c r="Z714" i="1"/>
  <c r="Z715" i="1"/>
  <c r="Z716" i="1"/>
  <c r="Z718" i="1"/>
  <c r="Z721" i="1"/>
  <c r="Z722" i="1"/>
  <c r="Z723" i="1"/>
  <c r="Z724" i="1"/>
  <c r="Z725" i="1"/>
  <c r="Z726" i="1"/>
  <c r="Z727" i="1"/>
  <c r="Z728" i="1"/>
  <c r="Z729" i="1"/>
  <c r="Z730" i="1"/>
  <c r="Z733" i="1"/>
  <c r="Z734" i="1"/>
  <c r="Z735" i="1"/>
  <c r="Z736" i="1"/>
  <c r="Z737" i="1"/>
  <c r="Z742" i="1"/>
  <c r="Z743" i="1"/>
  <c r="Z744" i="1"/>
  <c r="Z745" i="1"/>
  <c r="Z746" i="1"/>
  <c r="Z747" i="1"/>
  <c r="Z748" i="1"/>
  <c r="Z749" i="1"/>
  <c r="Z750" i="1"/>
  <c r="Z751" i="1"/>
  <c r="Z752" i="1"/>
  <c r="Z754" i="1"/>
  <c r="Z10" i="1"/>
  <c r="Y11" i="1"/>
  <c r="Y12" i="1"/>
  <c r="Y13" i="1"/>
  <c r="Y14" i="1"/>
  <c r="Y15" i="1"/>
  <c r="Y16" i="1"/>
  <c r="Y17" i="1"/>
  <c r="Y18" i="1"/>
  <c r="Y19" i="1"/>
  <c r="Y20" i="1"/>
  <c r="Y21" i="1"/>
  <c r="Y22" i="1"/>
  <c r="Y23" i="1"/>
  <c r="Y24" i="1"/>
  <c r="Y26" i="1"/>
  <c r="Y27" i="1"/>
  <c r="Y28" i="1"/>
  <c r="Y29" i="1"/>
  <c r="Y30" i="1"/>
  <c r="Y31" i="1"/>
  <c r="Y32" i="1"/>
  <c r="Y33" i="1"/>
  <c r="Y34" i="1"/>
  <c r="Y35" i="1"/>
  <c r="Y36" i="1"/>
  <c r="Y37" i="1"/>
  <c r="Y38" i="1"/>
  <c r="Y39" i="1"/>
  <c r="Y40" i="1"/>
  <c r="Y42" i="1"/>
  <c r="Y43" i="1"/>
  <c r="Y44" i="1"/>
  <c r="Y45" i="1"/>
  <c r="Y46" i="1"/>
  <c r="Y47" i="1"/>
  <c r="Y48" i="1"/>
  <c r="Y49" i="1"/>
  <c r="Y50" i="1"/>
  <c r="Y51" i="1"/>
  <c r="Y52" i="1"/>
  <c r="Y53" i="1"/>
  <c r="Y54" i="1"/>
  <c r="Y55" i="1"/>
  <c r="Y57" i="1"/>
  <c r="Y58" i="1"/>
  <c r="Y59" i="1"/>
  <c r="Y60" i="1"/>
  <c r="Y61" i="1"/>
  <c r="Y62"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4" i="1"/>
  <c r="Y98" i="1"/>
  <c r="Y99" i="1"/>
  <c r="Y100" i="1"/>
  <c r="Y101" i="1"/>
  <c r="Y102" i="1"/>
  <c r="Y103" i="1"/>
  <c r="Y104" i="1"/>
  <c r="Y105" i="1"/>
  <c r="Y106" i="1"/>
  <c r="Y107" i="1"/>
  <c r="Y108" i="1"/>
  <c r="Y109" i="1"/>
  <c r="Y110" i="1"/>
  <c r="Y111"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1" i="1"/>
  <c r="Y142" i="1"/>
  <c r="Y143" i="1"/>
  <c r="Y144" i="1"/>
  <c r="Y145" i="1"/>
  <c r="Y146" i="1"/>
  <c r="Y147" i="1"/>
  <c r="Y148" i="1"/>
  <c r="Y149" i="1"/>
  <c r="Y150" i="1"/>
  <c r="Y151" i="1"/>
  <c r="Y152" i="1"/>
  <c r="Y153" i="1"/>
  <c r="Y154" i="1"/>
  <c r="Y155" i="1"/>
  <c r="Y156" i="1"/>
  <c r="Y157" i="1"/>
  <c r="Y158" i="1"/>
  <c r="Y159" i="1"/>
  <c r="Y160" i="1"/>
  <c r="Y162" i="1"/>
  <c r="Y163" i="1"/>
  <c r="Y164" i="1"/>
  <c r="Y165" i="1"/>
  <c r="Y166" i="1"/>
  <c r="Y167" i="1"/>
  <c r="Y168" i="1"/>
  <c r="Y169" i="1"/>
  <c r="Y171" i="1"/>
  <c r="Y172" i="1"/>
  <c r="Y173" i="1"/>
  <c r="Y174" i="1"/>
  <c r="Y175" i="1"/>
  <c r="Y176" i="1"/>
  <c r="Y180" i="1"/>
  <c r="Y181" i="1"/>
  <c r="Y182" i="1"/>
  <c r="Y183" i="1"/>
  <c r="Y184" i="1"/>
  <c r="Y185" i="1"/>
  <c r="Y186" i="1"/>
  <c r="Y187" i="1"/>
  <c r="Y188" i="1"/>
  <c r="Y189" i="1"/>
  <c r="Y190" i="1"/>
  <c r="Y191" i="1"/>
  <c r="Y192" i="1"/>
  <c r="Y193" i="1"/>
  <c r="Y195" i="1"/>
  <c r="Y196" i="1"/>
  <c r="Y197" i="1"/>
  <c r="Y198" i="1"/>
  <c r="Y199" i="1"/>
  <c r="Y200" i="1"/>
  <c r="Y201" i="1"/>
  <c r="Y202" i="1"/>
  <c r="Y204" i="1"/>
  <c r="Y205" i="1"/>
  <c r="Y206" i="1"/>
  <c r="Y207" i="1"/>
  <c r="Y208" i="1"/>
  <c r="Y210" i="1"/>
  <c r="Y211" i="1"/>
  <c r="Y212" i="1"/>
  <c r="Y214" i="1"/>
  <c r="Y215" i="1"/>
  <c r="Y216" i="1"/>
  <c r="Y217" i="1"/>
  <c r="Y220" i="1"/>
  <c r="Y221" i="1"/>
  <c r="Y222" i="1"/>
  <c r="Y223" i="1"/>
  <c r="Y224" i="1"/>
  <c r="Y225" i="1"/>
  <c r="Y226" i="1"/>
  <c r="Y227" i="1"/>
  <c r="Y228" i="1"/>
  <c r="Y229" i="1"/>
  <c r="Y230" i="1"/>
  <c r="Y231" i="1"/>
  <c r="Y232" i="1"/>
  <c r="Y233" i="1"/>
  <c r="Y235" i="1"/>
  <c r="Y236" i="1"/>
  <c r="Y237" i="1"/>
  <c r="Y238" i="1"/>
  <c r="Y239" i="1"/>
  <c r="Y240" i="1"/>
  <c r="Y242" i="1"/>
  <c r="Y243" i="1"/>
  <c r="Y244" i="1"/>
  <c r="Y245" i="1"/>
  <c r="Y246" i="1"/>
  <c r="Y247" i="1"/>
  <c r="Y248" i="1"/>
  <c r="Y249" i="1"/>
  <c r="Y251" i="1"/>
  <c r="Y252" i="1"/>
  <c r="Y253" i="1"/>
  <c r="Y254" i="1"/>
  <c r="Y256" i="1"/>
  <c r="Y257" i="1"/>
  <c r="Y258" i="1"/>
  <c r="Y259" i="1"/>
  <c r="Y260" i="1"/>
  <c r="Y261" i="1"/>
  <c r="Y262" i="1"/>
  <c r="Y263" i="1"/>
  <c r="Y264" i="1"/>
  <c r="Y265" i="1"/>
  <c r="Y266" i="1"/>
  <c r="Y267" i="1"/>
  <c r="Y268" i="1"/>
  <c r="Y271" i="1"/>
  <c r="Y272" i="1"/>
  <c r="Y273" i="1"/>
  <c r="Y274" i="1"/>
  <c r="Y275" i="1"/>
  <c r="Y276" i="1"/>
  <c r="Y277" i="1"/>
  <c r="Y278" i="1"/>
  <c r="Y279" i="1"/>
  <c r="Y280" i="1"/>
  <c r="Y281" i="1"/>
  <c r="Y282" i="1"/>
  <c r="Y283" i="1"/>
  <c r="Y284" i="1"/>
  <c r="Y286" i="1"/>
  <c r="Y287" i="1"/>
  <c r="Y288" i="1"/>
  <c r="Y289" i="1"/>
  <c r="Y290" i="1"/>
  <c r="Y291" i="1"/>
  <c r="Y292" i="1"/>
  <c r="Y293" i="1"/>
  <c r="Y294" i="1"/>
  <c r="Y295" i="1"/>
  <c r="Y296" i="1"/>
  <c r="Y297" i="1"/>
  <c r="Y298" i="1"/>
  <c r="Y299" i="1"/>
  <c r="Y301" i="1"/>
  <c r="Y302" i="1"/>
  <c r="Y303" i="1"/>
  <c r="Y304" i="1"/>
  <c r="Y305" i="1"/>
  <c r="Y306" i="1"/>
  <c r="Y307" i="1"/>
  <c r="Y308" i="1"/>
  <c r="Y309" i="1"/>
  <c r="Y314" i="1"/>
  <c r="Y316" i="1"/>
  <c r="Y318" i="1"/>
  <c r="Y319" i="1"/>
  <c r="Y320" i="1"/>
  <c r="Y321" i="1"/>
  <c r="Y322" i="1"/>
  <c r="Y323" i="1"/>
  <c r="Y327" i="1"/>
  <c r="Y328" i="1"/>
  <c r="Y329" i="1"/>
  <c r="Y330" i="1"/>
  <c r="Y331" i="1"/>
  <c r="Y332" i="1"/>
  <c r="Y333" i="1"/>
  <c r="Y334" i="1"/>
  <c r="Y335" i="1"/>
  <c r="Y336" i="1"/>
  <c r="Y337" i="1"/>
  <c r="Y338" i="1"/>
  <c r="Y339" i="1"/>
  <c r="Y340" i="1"/>
  <c r="Y342" i="1"/>
  <c r="Y343" i="1"/>
  <c r="Y345" i="1"/>
  <c r="Y346" i="1"/>
  <c r="Y347" i="1"/>
  <c r="Y349" i="1"/>
  <c r="Y350" i="1"/>
  <c r="Y351" i="1"/>
  <c r="Y353" i="1"/>
  <c r="Y354" i="1"/>
  <c r="Y355" i="1"/>
  <c r="Y356" i="1"/>
  <c r="Y358" i="1"/>
  <c r="Y359" i="1"/>
  <c r="Y363" i="1"/>
  <c r="Y364" i="1"/>
  <c r="Y365" i="1"/>
  <c r="Y366" i="1"/>
  <c r="Y367" i="1"/>
  <c r="Y368" i="1"/>
  <c r="Y369" i="1"/>
  <c r="Y370" i="1"/>
  <c r="Y371" i="1"/>
  <c r="Y372" i="1"/>
  <c r="Y373" i="1"/>
  <c r="Y374" i="1"/>
  <c r="Y375" i="1"/>
  <c r="Y376" i="1"/>
  <c r="Y378" i="1"/>
  <c r="Y379" i="1"/>
  <c r="Y380" i="1"/>
  <c r="Y381" i="1"/>
  <c r="Y382" i="1"/>
  <c r="Y383" i="1"/>
  <c r="Y384" i="1"/>
  <c r="Y385" i="1"/>
  <c r="Y386" i="1"/>
  <c r="Y388" i="1"/>
  <c r="Y389" i="1"/>
  <c r="Y391" i="1"/>
  <c r="Y392" i="1"/>
  <c r="Y393" i="1"/>
  <c r="Y394" i="1"/>
  <c r="Y396" i="1"/>
  <c r="Y397" i="1"/>
  <c r="Y398" i="1"/>
  <c r="Y399" i="1"/>
  <c r="Y403" i="1"/>
  <c r="Y404" i="1"/>
  <c r="Y405" i="1"/>
  <c r="Y406" i="1"/>
  <c r="Y407" i="1"/>
  <c r="Y408" i="1"/>
  <c r="Y409" i="1"/>
  <c r="Y410" i="1"/>
  <c r="Y411" i="1"/>
  <c r="Y412" i="1"/>
  <c r="Y413" i="1"/>
  <c r="Y414" i="1"/>
  <c r="Y415" i="1"/>
  <c r="Y416" i="1"/>
  <c r="Y418" i="1"/>
  <c r="Y419" i="1"/>
  <c r="Y420" i="1"/>
  <c r="Y421" i="1"/>
  <c r="Y422" i="1"/>
  <c r="Y423" i="1"/>
  <c r="Y425" i="1"/>
  <c r="Y426" i="1"/>
  <c r="Y428" i="1"/>
  <c r="Y429" i="1"/>
  <c r="Y430" i="1"/>
  <c r="Y432" i="1"/>
  <c r="Y433" i="1"/>
  <c r="Y434" i="1"/>
  <c r="Y435" i="1"/>
  <c r="Y439" i="1"/>
  <c r="Y440" i="1"/>
  <c r="Y441" i="1"/>
  <c r="Y442" i="1"/>
  <c r="Y443" i="1"/>
  <c r="Y444" i="1"/>
  <c r="Y445" i="1"/>
  <c r="Y446" i="1"/>
  <c r="Y447" i="1"/>
  <c r="Y448" i="1"/>
  <c r="Y449" i="1"/>
  <c r="Y450" i="1"/>
  <c r="Y451" i="1"/>
  <c r="Y452" i="1"/>
  <c r="Y454" i="1"/>
  <c r="Y455" i="1"/>
  <c r="Y456" i="1"/>
  <c r="Y457" i="1"/>
  <c r="Y458" i="1"/>
  <c r="Y459" i="1"/>
  <c r="Y460" i="1"/>
  <c r="Y461" i="1"/>
  <c r="Y462" i="1"/>
  <c r="Y463" i="1"/>
  <c r="Y464" i="1"/>
  <c r="Y465" i="1"/>
  <c r="Y466" i="1"/>
  <c r="Y467" i="1"/>
  <c r="Y469" i="1"/>
  <c r="Y470" i="1"/>
  <c r="Y471" i="1"/>
  <c r="Y472" i="1"/>
  <c r="Y473" i="1"/>
  <c r="Y474" i="1"/>
  <c r="Y475" i="1"/>
  <c r="Y476" i="1"/>
  <c r="Y477" i="1"/>
  <c r="Y478" i="1"/>
  <c r="Y479" i="1"/>
  <c r="Y480" i="1"/>
  <c r="Y481" i="1"/>
  <c r="Y482" i="1"/>
  <c r="Y483" i="1"/>
  <c r="Y484" i="1"/>
  <c r="Y485" i="1"/>
  <c r="Y486" i="1"/>
  <c r="Y487" i="1"/>
  <c r="Y489" i="1"/>
  <c r="Y490" i="1"/>
  <c r="Y491" i="1"/>
  <c r="Y492" i="1"/>
  <c r="Y493" i="1"/>
  <c r="Y494" i="1"/>
  <c r="Y495" i="1"/>
  <c r="Y497" i="1"/>
  <c r="Y498" i="1"/>
  <c r="Y499" i="1"/>
  <c r="Y500" i="1"/>
  <c r="Y504" i="1"/>
  <c r="Y505" i="1"/>
  <c r="Y506" i="1"/>
  <c r="Y507" i="1"/>
  <c r="Y508" i="1"/>
  <c r="Y509" i="1"/>
  <c r="Y510" i="1"/>
  <c r="Y511" i="1"/>
  <c r="Y512" i="1"/>
  <c r="Y513" i="1"/>
  <c r="Y514" i="1"/>
  <c r="Y515" i="1"/>
  <c r="Y516" i="1"/>
  <c r="Y517" i="1"/>
  <c r="Y519" i="1"/>
  <c r="Y520" i="1"/>
  <c r="Y521" i="1"/>
  <c r="Y523" i="1"/>
  <c r="Y524" i="1"/>
  <c r="Y525" i="1"/>
  <c r="Y527" i="1"/>
  <c r="Y528" i="1"/>
  <c r="Y529" i="1"/>
  <c r="Y530" i="1"/>
  <c r="Y531" i="1"/>
  <c r="Y532" i="1"/>
  <c r="Y533" i="1"/>
  <c r="Y534" i="1"/>
  <c r="Y535" i="1"/>
  <c r="Y536" i="1"/>
  <c r="Y537" i="1"/>
  <c r="Y538" i="1"/>
  <c r="Y539" i="1"/>
  <c r="Y540" i="1"/>
  <c r="Y541" i="1"/>
  <c r="Y542" i="1"/>
  <c r="Y543" i="1"/>
  <c r="Y544" i="1"/>
  <c r="Y545" i="1"/>
  <c r="Y546" i="1"/>
  <c r="Y547" i="1"/>
  <c r="Y549" i="1"/>
  <c r="Y550" i="1"/>
  <c r="Y554" i="1"/>
  <c r="Y555" i="1"/>
  <c r="Y556" i="1"/>
  <c r="Y557" i="1"/>
  <c r="Y558" i="1"/>
  <c r="Y559" i="1"/>
  <c r="Y560" i="1"/>
  <c r="Y561" i="1"/>
  <c r="Y562" i="1"/>
  <c r="Y563" i="1"/>
  <c r="Y564" i="1"/>
  <c r="Y565" i="1"/>
  <c r="Y566" i="1"/>
  <c r="Y567" i="1"/>
  <c r="Y568" i="1"/>
  <c r="Y570" i="1"/>
  <c r="Y571" i="1"/>
  <c r="Y572" i="1"/>
  <c r="Y573" i="1"/>
  <c r="Y574" i="1"/>
  <c r="Y575" i="1"/>
  <c r="Y577" i="1"/>
  <c r="Y578" i="1"/>
  <c r="Y579" i="1"/>
  <c r="Y581" i="1"/>
  <c r="Y582" i="1"/>
  <c r="Y585" i="1"/>
  <c r="Y586" i="1"/>
  <c r="Y587" i="1"/>
  <c r="Y588" i="1"/>
  <c r="Y589" i="1"/>
  <c r="Y590" i="1"/>
  <c r="Y591" i="1"/>
  <c r="Y592" i="1"/>
  <c r="Y593" i="1"/>
  <c r="Y594" i="1"/>
  <c r="Y596" i="1"/>
  <c r="Y597" i="1"/>
  <c r="Y598" i="1"/>
  <c r="Y599" i="1"/>
  <c r="Y600" i="1"/>
  <c r="Y604" i="1"/>
  <c r="Y605" i="1"/>
  <c r="Y606" i="1"/>
  <c r="Y607" i="1"/>
  <c r="Y608" i="1"/>
  <c r="Y609" i="1"/>
  <c r="Y610" i="1"/>
  <c r="Y611" i="1"/>
  <c r="Y612" i="1"/>
  <c r="Y613" i="1"/>
  <c r="Y614" i="1"/>
  <c r="Y615" i="1"/>
  <c r="Y616" i="1"/>
  <c r="Y617" i="1"/>
  <c r="Y618" i="1"/>
  <c r="Y619" i="1"/>
  <c r="Y620" i="1"/>
  <c r="Y621" i="1"/>
  <c r="Y622" i="1"/>
  <c r="Y623" i="1"/>
  <c r="Y624" i="1"/>
  <c r="Y625" i="1"/>
  <c r="Y626" i="1"/>
  <c r="Y629" i="1"/>
  <c r="Y630" i="1"/>
  <c r="Y631" i="1"/>
  <c r="Y632" i="1"/>
  <c r="Y633" i="1"/>
  <c r="Y634" i="1"/>
  <c r="Y637" i="1"/>
  <c r="Y638" i="1"/>
  <c r="Y639" i="1"/>
  <c r="Y640" i="1"/>
  <c r="Y641" i="1"/>
  <c r="Y642" i="1"/>
  <c r="Y643" i="1"/>
  <c r="Y644" i="1"/>
  <c r="Y645" i="1"/>
  <c r="Y646" i="1"/>
  <c r="Y647" i="1"/>
  <c r="Y648" i="1"/>
  <c r="Y649" i="1"/>
  <c r="Y650" i="1"/>
  <c r="Y651" i="1"/>
  <c r="Y655" i="1"/>
  <c r="Y656" i="1"/>
  <c r="Y657" i="1"/>
  <c r="Y658" i="1"/>
  <c r="Y659" i="1"/>
  <c r="Y660" i="1"/>
  <c r="Y661" i="1"/>
  <c r="Y662" i="1"/>
  <c r="Y663" i="1"/>
  <c r="Y664" i="1"/>
  <c r="Y665" i="1"/>
  <c r="Y666" i="1"/>
  <c r="Y667" i="1"/>
  <c r="Y668" i="1"/>
  <c r="Y669" i="1"/>
  <c r="Y670" i="1"/>
  <c r="Y672" i="1"/>
  <c r="Y673" i="1"/>
  <c r="Y674" i="1"/>
  <c r="Y675" i="1"/>
  <c r="Y678" i="1"/>
  <c r="Y679" i="1"/>
  <c r="Y680" i="1"/>
  <c r="Y681" i="1"/>
  <c r="Y682" i="1"/>
  <c r="Y683" i="1"/>
  <c r="Y684" i="1"/>
  <c r="Y685" i="1"/>
  <c r="Y686" i="1"/>
  <c r="Y687" i="1"/>
  <c r="Y691" i="1"/>
  <c r="Y692" i="1"/>
  <c r="Y693" i="1"/>
  <c r="Y694" i="1"/>
  <c r="Y695" i="1"/>
  <c r="Y702" i="1"/>
  <c r="Y703" i="1"/>
  <c r="Y704" i="1"/>
  <c r="Y705" i="1"/>
  <c r="Y706" i="1"/>
  <c r="Y707" i="1"/>
  <c r="Y708" i="1"/>
  <c r="Y709" i="1"/>
  <c r="Y710" i="1"/>
  <c r="Y711" i="1"/>
  <c r="Y712" i="1"/>
  <c r="Y713" i="1"/>
  <c r="Y714" i="1"/>
  <c r="Y715" i="1"/>
  <c r="Y716" i="1"/>
  <c r="Y718" i="1"/>
  <c r="Y721" i="1"/>
  <c r="Y722" i="1"/>
  <c r="Y723" i="1"/>
  <c r="Y724" i="1"/>
  <c r="Y725" i="1"/>
  <c r="Y726" i="1"/>
  <c r="Y727" i="1"/>
  <c r="Y728" i="1"/>
  <c r="Y729" i="1"/>
  <c r="Y730" i="1"/>
  <c r="Y733" i="1"/>
  <c r="Y734" i="1"/>
  <c r="Y735" i="1"/>
  <c r="Y736" i="1"/>
  <c r="Y737" i="1"/>
  <c r="Y742" i="1"/>
  <c r="Y743" i="1"/>
  <c r="Y744" i="1"/>
  <c r="Y745" i="1"/>
  <c r="Y746" i="1"/>
  <c r="Y747" i="1"/>
  <c r="Y748" i="1"/>
  <c r="Y749" i="1"/>
  <c r="Y750" i="1"/>
  <c r="Y751" i="1"/>
  <c r="Y752" i="1"/>
  <c r="Y754" i="1"/>
  <c r="Y10" i="1"/>
  <c r="X755" i="1"/>
  <c r="W755" i="1"/>
  <c r="V755" i="1"/>
  <c r="U755" i="1"/>
  <c r="T755" i="1"/>
  <c r="S755" i="1"/>
  <c r="R755" i="1"/>
  <c r="Q755" i="1"/>
  <c r="P755" i="1"/>
  <c r="O755" i="1"/>
  <c r="M755" i="1"/>
  <c r="L755" i="1"/>
  <c r="K755" i="1"/>
  <c r="J755" i="1"/>
  <c r="X753" i="1"/>
  <c r="W753" i="1"/>
  <c r="V753" i="1"/>
  <c r="U753" i="1"/>
  <c r="T753" i="1"/>
  <c r="S753" i="1"/>
  <c r="R753" i="1"/>
  <c r="Q753" i="1"/>
  <c r="P753" i="1"/>
  <c r="O753" i="1"/>
  <c r="M753" i="1"/>
  <c r="L753" i="1"/>
  <c r="K753" i="1"/>
  <c r="J753" i="1"/>
  <c r="X741" i="1"/>
  <c r="W741" i="1"/>
  <c r="V741" i="1"/>
  <c r="U741" i="1"/>
  <c r="T741" i="1"/>
  <c r="S741" i="1"/>
  <c r="R741" i="1"/>
  <c r="Q741" i="1"/>
  <c r="P741" i="1"/>
  <c r="O741" i="1"/>
  <c r="Y741" i="1" s="1"/>
  <c r="M741" i="1"/>
  <c r="L741" i="1"/>
  <c r="K741" i="1"/>
  <c r="J741" i="1"/>
  <c r="X738" i="1"/>
  <c r="W738" i="1"/>
  <c r="V738" i="1"/>
  <c r="U738" i="1"/>
  <c r="T738" i="1"/>
  <c r="S738" i="1"/>
  <c r="R738" i="1"/>
  <c r="Q738" i="1"/>
  <c r="P738" i="1"/>
  <c r="O738" i="1"/>
  <c r="M738" i="1"/>
  <c r="L738" i="1"/>
  <c r="K738" i="1"/>
  <c r="J738" i="1"/>
  <c r="X719" i="1"/>
  <c r="W719" i="1"/>
  <c r="V719" i="1"/>
  <c r="U719" i="1"/>
  <c r="T719" i="1"/>
  <c r="S719" i="1"/>
  <c r="R719" i="1"/>
  <c r="Q719" i="1"/>
  <c r="P719" i="1"/>
  <c r="O719" i="1"/>
  <c r="M719" i="1"/>
  <c r="L719" i="1"/>
  <c r="K719" i="1"/>
  <c r="J719" i="1"/>
  <c r="X717" i="1"/>
  <c r="W717" i="1"/>
  <c r="V717" i="1"/>
  <c r="U717" i="1"/>
  <c r="T717" i="1"/>
  <c r="S717" i="1"/>
  <c r="R717" i="1"/>
  <c r="Q717" i="1"/>
  <c r="P717" i="1"/>
  <c r="O717" i="1"/>
  <c r="M717" i="1"/>
  <c r="L717" i="1"/>
  <c r="K717" i="1"/>
  <c r="J717" i="1"/>
  <c r="X701" i="1"/>
  <c r="W701" i="1"/>
  <c r="V701" i="1"/>
  <c r="U701" i="1"/>
  <c r="T701" i="1"/>
  <c r="S701" i="1"/>
  <c r="R701" i="1"/>
  <c r="Q701" i="1"/>
  <c r="P701" i="1"/>
  <c r="O701" i="1"/>
  <c r="Y701" i="1" s="1"/>
  <c r="M701" i="1"/>
  <c r="L701" i="1"/>
  <c r="K701" i="1"/>
  <c r="J701" i="1"/>
  <c r="X696" i="1"/>
  <c r="W696" i="1"/>
  <c r="V696" i="1"/>
  <c r="U696" i="1"/>
  <c r="T696" i="1"/>
  <c r="S696" i="1"/>
  <c r="R696" i="1"/>
  <c r="Q696" i="1"/>
  <c r="P696" i="1"/>
  <c r="O696" i="1"/>
  <c r="M696" i="1"/>
  <c r="L696" i="1"/>
  <c r="K696" i="1"/>
  <c r="J696" i="1"/>
  <c r="X676" i="1"/>
  <c r="W676" i="1"/>
  <c r="V676" i="1"/>
  <c r="U676" i="1"/>
  <c r="T676" i="1"/>
  <c r="S676" i="1"/>
  <c r="R676" i="1"/>
  <c r="Q676" i="1"/>
  <c r="P676" i="1"/>
  <c r="O676" i="1"/>
  <c r="M676" i="1"/>
  <c r="L676" i="1"/>
  <c r="K676" i="1"/>
  <c r="J676" i="1"/>
  <c r="X671" i="1"/>
  <c r="W671" i="1"/>
  <c r="V671" i="1"/>
  <c r="U671" i="1"/>
  <c r="T671" i="1"/>
  <c r="S671" i="1"/>
  <c r="R671" i="1"/>
  <c r="Q671" i="1"/>
  <c r="P671" i="1"/>
  <c r="O671" i="1"/>
  <c r="M671" i="1"/>
  <c r="L671" i="1"/>
  <c r="K671" i="1"/>
  <c r="J671" i="1"/>
  <c r="X654" i="1"/>
  <c r="W654" i="1"/>
  <c r="V654" i="1"/>
  <c r="U654" i="1"/>
  <c r="T654" i="1"/>
  <c r="S654" i="1"/>
  <c r="R654" i="1"/>
  <c r="Q654" i="1"/>
  <c r="P654" i="1"/>
  <c r="O654" i="1"/>
  <c r="Y654" i="1" s="1"/>
  <c r="M654" i="1"/>
  <c r="L654" i="1"/>
  <c r="K654" i="1"/>
  <c r="J654" i="1"/>
  <c r="X652" i="1"/>
  <c r="W652" i="1"/>
  <c r="V652" i="1"/>
  <c r="U652" i="1"/>
  <c r="T652" i="1"/>
  <c r="S652" i="1"/>
  <c r="R652" i="1"/>
  <c r="Q652" i="1"/>
  <c r="P652" i="1"/>
  <c r="O652" i="1"/>
  <c r="M652" i="1"/>
  <c r="L652" i="1"/>
  <c r="K652" i="1"/>
  <c r="J652" i="1"/>
  <c r="X635" i="1"/>
  <c r="W635" i="1"/>
  <c r="V635" i="1"/>
  <c r="U635" i="1"/>
  <c r="T635" i="1"/>
  <c r="S635" i="1"/>
  <c r="R635" i="1"/>
  <c r="Q635" i="1"/>
  <c r="P635" i="1"/>
  <c r="O635" i="1"/>
  <c r="M635" i="1"/>
  <c r="L635" i="1"/>
  <c r="K635" i="1"/>
  <c r="J635" i="1"/>
  <c r="X603" i="1"/>
  <c r="W603" i="1"/>
  <c r="V603" i="1"/>
  <c r="U603" i="1"/>
  <c r="T603" i="1"/>
  <c r="S603" i="1"/>
  <c r="R603" i="1"/>
  <c r="Q603" i="1"/>
  <c r="P603" i="1"/>
  <c r="O603" i="1"/>
  <c r="Y603" i="1" s="1"/>
  <c r="M603" i="1"/>
  <c r="L603" i="1"/>
  <c r="K603" i="1"/>
  <c r="J603" i="1"/>
  <c r="X601" i="1"/>
  <c r="W601" i="1"/>
  <c r="V601" i="1"/>
  <c r="U601" i="1"/>
  <c r="T601" i="1"/>
  <c r="S601" i="1"/>
  <c r="R601" i="1"/>
  <c r="Q601" i="1"/>
  <c r="P601" i="1"/>
  <c r="O601" i="1"/>
  <c r="M601" i="1"/>
  <c r="L601" i="1"/>
  <c r="K601" i="1"/>
  <c r="J601" i="1"/>
  <c r="X583" i="1"/>
  <c r="W583" i="1"/>
  <c r="V583" i="1"/>
  <c r="U583" i="1"/>
  <c r="T583" i="1"/>
  <c r="S583" i="1"/>
  <c r="R583" i="1"/>
  <c r="Q583" i="1"/>
  <c r="P583" i="1"/>
  <c r="O583" i="1"/>
  <c r="M583" i="1"/>
  <c r="L583" i="1"/>
  <c r="K583" i="1"/>
  <c r="J583" i="1"/>
  <c r="X580" i="1"/>
  <c r="W580" i="1"/>
  <c r="V580" i="1"/>
  <c r="U580" i="1"/>
  <c r="T580" i="1"/>
  <c r="S580" i="1"/>
  <c r="R580" i="1"/>
  <c r="Q580" i="1"/>
  <c r="P580" i="1"/>
  <c r="O580" i="1"/>
  <c r="M580" i="1"/>
  <c r="L580" i="1"/>
  <c r="K580" i="1"/>
  <c r="J580" i="1"/>
  <c r="X569" i="1"/>
  <c r="W569" i="1"/>
  <c r="V569" i="1"/>
  <c r="U569" i="1"/>
  <c r="T569" i="1"/>
  <c r="S569" i="1"/>
  <c r="R569" i="1"/>
  <c r="Q569" i="1"/>
  <c r="P569" i="1"/>
  <c r="O569" i="1"/>
  <c r="M569" i="1"/>
  <c r="L569" i="1"/>
  <c r="K569" i="1"/>
  <c r="J569" i="1"/>
  <c r="X551" i="1"/>
  <c r="W551" i="1"/>
  <c r="V551" i="1"/>
  <c r="U551" i="1"/>
  <c r="T551" i="1"/>
  <c r="S551" i="1"/>
  <c r="R551" i="1"/>
  <c r="Q551" i="1"/>
  <c r="P551" i="1"/>
  <c r="O551" i="1"/>
  <c r="M551" i="1"/>
  <c r="L551" i="1"/>
  <c r="K551" i="1"/>
  <c r="J551" i="1"/>
  <c r="X548" i="1"/>
  <c r="W548" i="1"/>
  <c r="V548" i="1"/>
  <c r="U548" i="1"/>
  <c r="T548" i="1"/>
  <c r="S548" i="1"/>
  <c r="R548" i="1"/>
  <c r="Q548" i="1"/>
  <c r="P548" i="1"/>
  <c r="O548" i="1"/>
  <c r="M548" i="1"/>
  <c r="L548" i="1"/>
  <c r="K548" i="1"/>
  <c r="J548" i="1"/>
  <c r="X526" i="1"/>
  <c r="W526" i="1"/>
  <c r="V526" i="1"/>
  <c r="U526" i="1"/>
  <c r="T526" i="1"/>
  <c r="S526" i="1"/>
  <c r="R526" i="1"/>
  <c r="Q526" i="1"/>
  <c r="P526" i="1"/>
  <c r="O526" i="1"/>
  <c r="M526" i="1"/>
  <c r="L526" i="1"/>
  <c r="K526" i="1"/>
  <c r="J526" i="1"/>
  <c r="X522" i="1"/>
  <c r="W522" i="1"/>
  <c r="V522" i="1"/>
  <c r="U522" i="1"/>
  <c r="T522" i="1"/>
  <c r="S522" i="1"/>
  <c r="R522" i="1"/>
  <c r="Q522" i="1"/>
  <c r="P522" i="1"/>
  <c r="O522" i="1"/>
  <c r="M522" i="1"/>
  <c r="L522" i="1"/>
  <c r="K522" i="1"/>
  <c r="J522" i="1"/>
  <c r="X518" i="1"/>
  <c r="W518" i="1"/>
  <c r="V518" i="1"/>
  <c r="U518" i="1"/>
  <c r="T518" i="1"/>
  <c r="S518" i="1"/>
  <c r="R518" i="1"/>
  <c r="Q518" i="1"/>
  <c r="P518" i="1"/>
  <c r="O518" i="1"/>
  <c r="M518" i="1"/>
  <c r="L518" i="1"/>
  <c r="K518" i="1"/>
  <c r="J518" i="1"/>
  <c r="X501" i="1"/>
  <c r="W501" i="1"/>
  <c r="V501" i="1"/>
  <c r="U501" i="1"/>
  <c r="T501" i="1"/>
  <c r="S501" i="1"/>
  <c r="R501" i="1"/>
  <c r="Q501" i="1"/>
  <c r="P501" i="1"/>
  <c r="O501" i="1"/>
  <c r="M501" i="1"/>
  <c r="L501" i="1"/>
  <c r="K501" i="1"/>
  <c r="J501" i="1"/>
  <c r="X496" i="1"/>
  <c r="W496" i="1"/>
  <c r="V496" i="1"/>
  <c r="U496" i="1"/>
  <c r="T496" i="1"/>
  <c r="S496" i="1"/>
  <c r="R496" i="1"/>
  <c r="Q496" i="1"/>
  <c r="P496" i="1"/>
  <c r="O496" i="1"/>
  <c r="M496" i="1"/>
  <c r="L496" i="1"/>
  <c r="K496" i="1"/>
  <c r="J496" i="1"/>
  <c r="X488" i="1"/>
  <c r="W488" i="1"/>
  <c r="V488" i="1"/>
  <c r="U488" i="1"/>
  <c r="T488" i="1"/>
  <c r="S488" i="1"/>
  <c r="R488" i="1"/>
  <c r="Q488" i="1"/>
  <c r="P488" i="1"/>
  <c r="O488" i="1"/>
  <c r="M488" i="1"/>
  <c r="L488" i="1"/>
  <c r="K488" i="1"/>
  <c r="J488" i="1"/>
  <c r="X468" i="1"/>
  <c r="W468" i="1"/>
  <c r="V468" i="1"/>
  <c r="U468" i="1"/>
  <c r="T468" i="1"/>
  <c r="S468" i="1"/>
  <c r="R468" i="1"/>
  <c r="Q468" i="1"/>
  <c r="P468" i="1"/>
  <c r="O468" i="1"/>
  <c r="M468" i="1"/>
  <c r="L468" i="1"/>
  <c r="K468" i="1"/>
  <c r="J468" i="1"/>
  <c r="X453" i="1"/>
  <c r="W453" i="1"/>
  <c r="V453" i="1"/>
  <c r="U453" i="1"/>
  <c r="T453" i="1"/>
  <c r="S453" i="1"/>
  <c r="R453" i="1"/>
  <c r="Q453" i="1"/>
  <c r="P453" i="1"/>
  <c r="O453" i="1"/>
  <c r="M453" i="1"/>
  <c r="L453" i="1"/>
  <c r="K453" i="1"/>
  <c r="J453" i="1"/>
  <c r="X436" i="1"/>
  <c r="W436" i="1"/>
  <c r="V436" i="1"/>
  <c r="U436" i="1"/>
  <c r="T436" i="1"/>
  <c r="S436" i="1"/>
  <c r="R436" i="1"/>
  <c r="Q436" i="1"/>
  <c r="P436" i="1"/>
  <c r="O436" i="1"/>
  <c r="M436" i="1"/>
  <c r="L436" i="1"/>
  <c r="K436" i="1"/>
  <c r="J436" i="1"/>
  <c r="X431" i="1"/>
  <c r="W431" i="1"/>
  <c r="V431" i="1"/>
  <c r="U431" i="1"/>
  <c r="T431" i="1"/>
  <c r="S431" i="1"/>
  <c r="R431" i="1"/>
  <c r="Q431" i="1"/>
  <c r="P431" i="1"/>
  <c r="O431" i="1"/>
  <c r="M431" i="1"/>
  <c r="L431" i="1"/>
  <c r="K431" i="1"/>
  <c r="J431" i="1"/>
  <c r="X427" i="1"/>
  <c r="W427" i="1"/>
  <c r="V427" i="1"/>
  <c r="U427" i="1"/>
  <c r="T427" i="1"/>
  <c r="S427" i="1"/>
  <c r="R427" i="1"/>
  <c r="Q427" i="1"/>
  <c r="P427" i="1"/>
  <c r="O427" i="1"/>
  <c r="M427" i="1"/>
  <c r="L427" i="1"/>
  <c r="K427" i="1"/>
  <c r="J427" i="1"/>
  <c r="X424" i="1"/>
  <c r="W424" i="1"/>
  <c r="V424" i="1"/>
  <c r="U424" i="1"/>
  <c r="T424" i="1"/>
  <c r="S424" i="1"/>
  <c r="R424" i="1"/>
  <c r="Q424" i="1"/>
  <c r="P424" i="1"/>
  <c r="O424" i="1"/>
  <c r="M424" i="1"/>
  <c r="L424" i="1"/>
  <c r="K424" i="1"/>
  <c r="J424" i="1"/>
  <c r="X417" i="1"/>
  <c r="W417" i="1"/>
  <c r="V417" i="1"/>
  <c r="U417" i="1"/>
  <c r="T417" i="1"/>
  <c r="S417" i="1"/>
  <c r="R417" i="1"/>
  <c r="Q417" i="1"/>
  <c r="P417" i="1"/>
  <c r="O417" i="1"/>
  <c r="M417" i="1"/>
  <c r="L417" i="1"/>
  <c r="K417" i="1"/>
  <c r="J417" i="1"/>
  <c r="X400" i="1"/>
  <c r="W400" i="1"/>
  <c r="V400" i="1"/>
  <c r="U400" i="1"/>
  <c r="T400" i="1"/>
  <c r="S400" i="1"/>
  <c r="R400" i="1"/>
  <c r="Q400" i="1"/>
  <c r="P400" i="1"/>
  <c r="O400" i="1"/>
  <c r="M400" i="1"/>
  <c r="L400" i="1"/>
  <c r="K400" i="1"/>
  <c r="J400" i="1"/>
  <c r="X395" i="1"/>
  <c r="W395" i="1"/>
  <c r="V395" i="1"/>
  <c r="U395" i="1"/>
  <c r="T395" i="1"/>
  <c r="S395" i="1"/>
  <c r="R395" i="1"/>
  <c r="Q395" i="1"/>
  <c r="P395" i="1"/>
  <c r="O395" i="1"/>
  <c r="M395" i="1"/>
  <c r="L395" i="1"/>
  <c r="K395" i="1"/>
  <c r="J395" i="1"/>
  <c r="X390" i="1"/>
  <c r="W390" i="1"/>
  <c r="V390" i="1"/>
  <c r="U390" i="1"/>
  <c r="T390" i="1"/>
  <c r="S390" i="1"/>
  <c r="R390" i="1"/>
  <c r="Q390" i="1"/>
  <c r="P390" i="1"/>
  <c r="O390" i="1"/>
  <c r="M390" i="1"/>
  <c r="L390" i="1"/>
  <c r="K390" i="1"/>
  <c r="J390" i="1"/>
  <c r="X387" i="1"/>
  <c r="W387" i="1"/>
  <c r="V387" i="1"/>
  <c r="U387" i="1"/>
  <c r="T387" i="1"/>
  <c r="S387" i="1"/>
  <c r="R387" i="1"/>
  <c r="Q387" i="1"/>
  <c r="P387" i="1"/>
  <c r="O387" i="1"/>
  <c r="M387" i="1"/>
  <c r="L387" i="1"/>
  <c r="K387" i="1"/>
  <c r="J387" i="1"/>
  <c r="X377" i="1"/>
  <c r="W377" i="1"/>
  <c r="V377" i="1"/>
  <c r="U377" i="1"/>
  <c r="T377" i="1"/>
  <c r="S377" i="1"/>
  <c r="R377" i="1"/>
  <c r="Q377" i="1"/>
  <c r="P377" i="1"/>
  <c r="O377" i="1"/>
  <c r="M377" i="1"/>
  <c r="L377" i="1"/>
  <c r="K377" i="1"/>
  <c r="J377" i="1"/>
  <c r="X360" i="1"/>
  <c r="W360" i="1"/>
  <c r="V360" i="1"/>
  <c r="U360" i="1"/>
  <c r="T360" i="1"/>
  <c r="S360" i="1"/>
  <c r="R360" i="1"/>
  <c r="Q360" i="1"/>
  <c r="P360" i="1"/>
  <c r="O360" i="1"/>
  <c r="M360" i="1"/>
  <c r="L360" i="1"/>
  <c r="K360" i="1"/>
  <c r="J360" i="1"/>
  <c r="X357" i="1"/>
  <c r="W357" i="1"/>
  <c r="V357" i="1"/>
  <c r="U357" i="1"/>
  <c r="T357" i="1"/>
  <c r="S357" i="1"/>
  <c r="R357" i="1"/>
  <c r="Q357" i="1"/>
  <c r="P357" i="1"/>
  <c r="O357" i="1"/>
  <c r="M357" i="1"/>
  <c r="L357" i="1"/>
  <c r="K357" i="1"/>
  <c r="J357" i="1"/>
  <c r="X352" i="1"/>
  <c r="W352" i="1"/>
  <c r="V352" i="1"/>
  <c r="U352" i="1"/>
  <c r="T352" i="1"/>
  <c r="S352" i="1"/>
  <c r="R352" i="1"/>
  <c r="Q352" i="1"/>
  <c r="P352" i="1"/>
  <c r="O352" i="1"/>
  <c r="M352" i="1"/>
  <c r="L352" i="1"/>
  <c r="K352" i="1"/>
  <c r="J352" i="1"/>
  <c r="X348" i="1"/>
  <c r="W348" i="1"/>
  <c r="V348" i="1"/>
  <c r="U348" i="1"/>
  <c r="T348" i="1"/>
  <c r="S348" i="1"/>
  <c r="R348" i="1"/>
  <c r="Q348" i="1"/>
  <c r="P348" i="1"/>
  <c r="O348" i="1"/>
  <c r="M348" i="1"/>
  <c r="L348" i="1"/>
  <c r="K348" i="1"/>
  <c r="J348" i="1"/>
  <c r="X344" i="1"/>
  <c r="W344" i="1"/>
  <c r="V344" i="1"/>
  <c r="U344" i="1"/>
  <c r="T344" i="1"/>
  <c r="S344" i="1"/>
  <c r="R344" i="1"/>
  <c r="Q344" i="1"/>
  <c r="P344" i="1"/>
  <c r="O344" i="1"/>
  <c r="M344" i="1"/>
  <c r="L344" i="1"/>
  <c r="K344" i="1"/>
  <c r="J344" i="1"/>
  <c r="X341" i="1"/>
  <c r="W341" i="1"/>
  <c r="V341" i="1"/>
  <c r="U341" i="1"/>
  <c r="T341" i="1"/>
  <c r="S341" i="1"/>
  <c r="R341" i="1"/>
  <c r="Q341" i="1"/>
  <c r="P341" i="1"/>
  <c r="O341" i="1"/>
  <c r="M341" i="1"/>
  <c r="L341" i="1"/>
  <c r="K341" i="1"/>
  <c r="J341" i="1"/>
  <c r="X324" i="1"/>
  <c r="W324" i="1"/>
  <c r="V324" i="1"/>
  <c r="U324" i="1"/>
  <c r="T324" i="1"/>
  <c r="S324" i="1"/>
  <c r="R324" i="1"/>
  <c r="Q324" i="1"/>
  <c r="P324" i="1"/>
  <c r="O324" i="1"/>
  <c r="M324" i="1"/>
  <c r="L324" i="1"/>
  <c r="K324" i="1"/>
  <c r="J324" i="1"/>
  <c r="X317" i="1"/>
  <c r="W317" i="1"/>
  <c r="V317" i="1"/>
  <c r="U317" i="1"/>
  <c r="T317" i="1"/>
  <c r="S317" i="1"/>
  <c r="R317" i="1"/>
  <c r="Q317" i="1"/>
  <c r="P317" i="1"/>
  <c r="O317" i="1"/>
  <c r="M317" i="1"/>
  <c r="L317" i="1"/>
  <c r="K317" i="1"/>
  <c r="J317" i="1"/>
  <c r="X310" i="1"/>
  <c r="W310" i="1"/>
  <c r="V310" i="1"/>
  <c r="U310" i="1"/>
  <c r="T310" i="1"/>
  <c r="S310" i="1"/>
  <c r="R310" i="1"/>
  <c r="Q310" i="1"/>
  <c r="P310" i="1"/>
  <c r="O310" i="1"/>
  <c r="M310" i="1"/>
  <c r="L310" i="1"/>
  <c r="K310" i="1"/>
  <c r="J310" i="1"/>
  <c r="X300" i="1"/>
  <c r="W300" i="1"/>
  <c r="V300" i="1"/>
  <c r="U300" i="1"/>
  <c r="T300" i="1"/>
  <c r="S300" i="1"/>
  <c r="R300" i="1"/>
  <c r="Q300" i="1"/>
  <c r="P300" i="1"/>
  <c r="O300" i="1"/>
  <c r="M300" i="1"/>
  <c r="L300" i="1"/>
  <c r="K300" i="1"/>
  <c r="J300" i="1"/>
  <c r="X285" i="1"/>
  <c r="W285" i="1"/>
  <c r="V285" i="1"/>
  <c r="U285" i="1"/>
  <c r="T285" i="1"/>
  <c r="S285" i="1"/>
  <c r="R285" i="1"/>
  <c r="Q285" i="1"/>
  <c r="P285" i="1"/>
  <c r="O285" i="1"/>
  <c r="M285" i="1"/>
  <c r="L285" i="1"/>
  <c r="K285" i="1"/>
  <c r="J285" i="1"/>
  <c r="X269" i="1"/>
  <c r="W269" i="1"/>
  <c r="V269" i="1"/>
  <c r="U269" i="1"/>
  <c r="T269" i="1"/>
  <c r="S269" i="1"/>
  <c r="R269" i="1"/>
  <c r="Q269" i="1"/>
  <c r="P269" i="1"/>
  <c r="O269" i="1"/>
  <c r="M269" i="1"/>
  <c r="L269" i="1"/>
  <c r="K269" i="1"/>
  <c r="J269" i="1"/>
  <c r="X255" i="1"/>
  <c r="W255" i="1"/>
  <c r="V255" i="1"/>
  <c r="U255" i="1"/>
  <c r="T255" i="1"/>
  <c r="S255" i="1"/>
  <c r="R255" i="1"/>
  <c r="Q255" i="1"/>
  <c r="P255" i="1"/>
  <c r="O255" i="1"/>
  <c r="M255" i="1"/>
  <c r="L255" i="1"/>
  <c r="K255" i="1"/>
  <c r="J255" i="1"/>
  <c r="X250" i="1"/>
  <c r="W250" i="1"/>
  <c r="V250" i="1"/>
  <c r="U250" i="1"/>
  <c r="T250" i="1"/>
  <c r="S250" i="1"/>
  <c r="R250" i="1"/>
  <c r="Q250" i="1"/>
  <c r="P250" i="1"/>
  <c r="O250" i="1"/>
  <c r="M250" i="1"/>
  <c r="L250" i="1"/>
  <c r="K250" i="1"/>
  <c r="J250" i="1"/>
  <c r="X241" i="1"/>
  <c r="W241" i="1"/>
  <c r="V241" i="1"/>
  <c r="U241" i="1"/>
  <c r="T241" i="1"/>
  <c r="S241" i="1"/>
  <c r="R241" i="1"/>
  <c r="Q241" i="1"/>
  <c r="P241" i="1"/>
  <c r="O241" i="1"/>
  <c r="M241" i="1"/>
  <c r="L241" i="1"/>
  <c r="K241" i="1"/>
  <c r="J241" i="1"/>
  <c r="X234" i="1"/>
  <c r="W234" i="1"/>
  <c r="V234" i="1"/>
  <c r="U234" i="1"/>
  <c r="T234" i="1"/>
  <c r="S234" i="1"/>
  <c r="R234" i="1"/>
  <c r="Q234" i="1"/>
  <c r="P234" i="1"/>
  <c r="O234" i="1"/>
  <c r="M234" i="1"/>
  <c r="L234" i="1"/>
  <c r="K234" i="1"/>
  <c r="J234" i="1"/>
  <c r="X218" i="1"/>
  <c r="W218" i="1"/>
  <c r="V218" i="1"/>
  <c r="U218" i="1"/>
  <c r="T218" i="1"/>
  <c r="S218" i="1"/>
  <c r="R218" i="1"/>
  <c r="Q218" i="1"/>
  <c r="P218" i="1"/>
  <c r="O218" i="1"/>
  <c r="M218" i="1"/>
  <c r="L218" i="1"/>
  <c r="K218" i="1"/>
  <c r="J218" i="1"/>
  <c r="X213" i="1"/>
  <c r="W213" i="1"/>
  <c r="V213" i="1"/>
  <c r="U213" i="1"/>
  <c r="T213" i="1"/>
  <c r="S213" i="1"/>
  <c r="R213" i="1"/>
  <c r="Q213" i="1"/>
  <c r="P213" i="1"/>
  <c r="O213" i="1"/>
  <c r="M213" i="1"/>
  <c r="L213" i="1"/>
  <c r="K213" i="1"/>
  <c r="J213" i="1"/>
  <c r="X209" i="1"/>
  <c r="W209" i="1"/>
  <c r="V209" i="1"/>
  <c r="U209" i="1"/>
  <c r="T209" i="1"/>
  <c r="S209" i="1"/>
  <c r="R209" i="1"/>
  <c r="Q209" i="1"/>
  <c r="P209" i="1"/>
  <c r="O209" i="1"/>
  <c r="M209" i="1"/>
  <c r="L209" i="1"/>
  <c r="K209" i="1"/>
  <c r="J209" i="1"/>
  <c r="X203" i="1"/>
  <c r="W203" i="1"/>
  <c r="V203" i="1"/>
  <c r="U203" i="1"/>
  <c r="T203" i="1"/>
  <c r="S203" i="1"/>
  <c r="R203" i="1"/>
  <c r="Q203" i="1"/>
  <c r="P203" i="1"/>
  <c r="O203" i="1"/>
  <c r="M203" i="1"/>
  <c r="L203" i="1"/>
  <c r="K203" i="1"/>
  <c r="J203" i="1"/>
  <c r="X194" i="1"/>
  <c r="W194" i="1"/>
  <c r="V194" i="1"/>
  <c r="U194" i="1"/>
  <c r="T194" i="1"/>
  <c r="S194" i="1"/>
  <c r="R194" i="1"/>
  <c r="Q194" i="1"/>
  <c r="P194" i="1"/>
  <c r="O194" i="1"/>
  <c r="M194" i="1"/>
  <c r="L194" i="1"/>
  <c r="K194" i="1"/>
  <c r="J194" i="1"/>
  <c r="X177" i="1"/>
  <c r="W177" i="1"/>
  <c r="V177" i="1"/>
  <c r="U177" i="1"/>
  <c r="T177" i="1"/>
  <c r="S177" i="1"/>
  <c r="R177" i="1"/>
  <c r="Q177" i="1"/>
  <c r="P177" i="1"/>
  <c r="O177" i="1"/>
  <c r="M177" i="1"/>
  <c r="L177" i="1"/>
  <c r="K177" i="1"/>
  <c r="J177" i="1"/>
  <c r="X170" i="1"/>
  <c r="W170" i="1"/>
  <c r="V170" i="1"/>
  <c r="U170" i="1"/>
  <c r="T170" i="1"/>
  <c r="S170" i="1"/>
  <c r="R170" i="1"/>
  <c r="Q170" i="1"/>
  <c r="P170" i="1"/>
  <c r="O170" i="1"/>
  <c r="M170" i="1"/>
  <c r="L170" i="1"/>
  <c r="K170" i="1"/>
  <c r="J170" i="1"/>
  <c r="X161" i="1"/>
  <c r="W161" i="1"/>
  <c r="V161" i="1"/>
  <c r="U161" i="1"/>
  <c r="T161" i="1"/>
  <c r="S161" i="1"/>
  <c r="R161" i="1"/>
  <c r="Q161" i="1"/>
  <c r="P161" i="1"/>
  <c r="O161" i="1"/>
  <c r="M161" i="1"/>
  <c r="L161" i="1"/>
  <c r="K161" i="1"/>
  <c r="J161" i="1"/>
  <c r="X140" i="1"/>
  <c r="W140" i="1"/>
  <c r="V140" i="1"/>
  <c r="U140" i="1"/>
  <c r="T140" i="1"/>
  <c r="S140" i="1"/>
  <c r="R140" i="1"/>
  <c r="Q140" i="1"/>
  <c r="P140" i="1"/>
  <c r="O140" i="1"/>
  <c r="M140" i="1"/>
  <c r="L140" i="1"/>
  <c r="K140" i="1"/>
  <c r="J140" i="1"/>
  <c r="X112" i="1"/>
  <c r="W112" i="1"/>
  <c r="V112" i="1"/>
  <c r="U112" i="1"/>
  <c r="T112" i="1"/>
  <c r="S112" i="1"/>
  <c r="R112" i="1"/>
  <c r="Q112" i="1"/>
  <c r="P112" i="1"/>
  <c r="O112" i="1"/>
  <c r="M112" i="1"/>
  <c r="L112" i="1"/>
  <c r="K112" i="1"/>
  <c r="J112" i="1"/>
  <c r="X95" i="1"/>
  <c r="W95" i="1"/>
  <c r="V95" i="1"/>
  <c r="U95" i="1"/>
  <c r="T95" i="1"/>
  <c r="S95" i="1"/>
  <c r="R95" i="1"/>
  <c r="Q95" i="1"/>
  <c r="P95" i="1"/>
  <c r="O95" i="1"/>
  <c r="M95" i="1"/>
  <c r="L95" i="1"/>
  <c r="K95" i="1"/>
  <c r="J95" i="1"/>
  <c r="X93" i="1"/>
  <c r="W93" i="1"/>
  <c r="V93" i="1"/>
  <c r="U93" i="1"/>
  <c r="T93" i="1"/>
  <c r="S93" i="1"/>
  <c r="R93" i="1"/>
  <c r="Q93" i="1"/>
  <c r="P93" i="1"/>
  <c r="O93" i="1"/>
  <c r="M93" i="1"/>
  <c r="L93" i="1"/>
  <c r="K93" i="1"/>
  <c r="J93" i="1"/>
  <c r="X63" i="1"/>
  <c r="W63" i="1"/>
  <c r="V63" i="1"/>
  <c r="U63" i="1"/>
  <c r="T63" i="1"/>
  <c r="S63" i="1"/>
  <c r="R63" i="1"/>
  <c r="Q63" i="1"/>
  <c r="P63" i="1"/>
  <c r="O63" i="1"/>
  <c r="M63" i="1"/>
  <c r="L63" i="1"/>
  <c r="K63" i="1"/>
  <c r="J63" i="1"/>
  <c r="X56" i="1"/>
  <c r="W56" i="1"/>
  <c r="V56" i="1"/>
  <c r="U56" i="1"/>
  <c r="T56" i="1"/>
  <c r="S56" i="1"/>
  <c r="R56" i="1"/>
  <c r="Q56" i="1"/>
  <c r="P56" i="1"/>
  <c r="O56" i="1"/>
  <c r="M56" i="1"/>
  <c r="L56" i="1"/>
  <c r="K56" i="1"/>
  <c r="J56" i="1"/>
  <c r="X41" i="1"/>
  <c r="W41" i="1"/>
  <c r="V41" i="1"/>
  <c r="U41" i="1"/>
  <c r="T41" i="1"/>
  <c r="S41" i="1"/>
  <c r="R41" i="1"/>
  <c r="Q41" i="1"/>
  <c r="P41" i="1"/>
  <c r="O41" i="1"/>
  <c r="M41" i="1"/>
  <c r="L41" i="1"/>
  <c r="K41" i="1"/>
  <c r="J41" i="1"/>
  <c r="X25" i="1"/>
  <c r="W25" i="1"/>
  <c r="V25" i="1"/>
  <c r="U25" i="1"/>
  <c r="T25" i="1"/>
  <c r="S25" i="1"/>
  <c r="R25" i="1"/>
  <c r="Q25" i="1"/>
  <c r="P25" i="1"/>
  <c r="O25" i="1"/>
  <c r="M25" i="1"/>
  <c r="L25" i="1"/>
  <c r="K25" i="1"/>
  <c r="J25" i="1"/>
  <c r="Z10" i="3"/>
  <c r="Y10" i="3"/>
  <c r="AA10" i="3"/>
  <c r="Y82" i="3" l="1"/>
  <c r="AB513" i="3"/>
  <c r="AB534" i="3"/>
  <c r="AB292" i="3"/>
  <c r="AB621" i="3"/>
  <c r="AB609" i="3"/>
  <c r="AB597" i="3"/>
  <c r="AB585" i="3"/>
  <c r="AB573" i="3"/>
  <c r="AB561" i="3"/>
  <c r="AB546" i="3"/>
  <c r="AB349" i="3"/>
  <c r="AB306" i="3"/>
  <c r="Y416" i="3"/>
  <c r="AB449" i="3"/>
  <c r="AB402" i="3"/>
  <c r="Z716" i="3"/>
  <c r="AB475" i="3"/>
  <c r="AB461" i="3"/>
  <c r="AB431" i="3"/>
  <c r="AB414" i="3"/>
  <c r="AB399" i="3"/>
  <c r="AB152" i="3"/>
  <c r="AB126" i="3"/>
  <c r="AB113" i="3"/>
  <c r="AB101" i="3"/>
  <c r="AB88" i="3"/>
  <c r="AB75" i="3"/>
  <c r="AB61" i="3"/>
  <c r="AB47" i="3"/>
  <c r="AB34" i="3"/>
  <c r="AB21" i="3"/>
  <c r="Z704" i="3"/>
  <c r="AB151" i="3"/>
  <c r="AB138" i="3"/>
  <c r="AB125" i="3"/>
  <c r="AB112" i="3"/>
  <c r="AB100" i="3"/>
  <c r="AB87" i="3"/>
  <c r="Y443" i="3"/>
  <c r="AB432" i="3"/>
  <c r="AB401" i="3"/>
  <c r="AB165" i="3"/>
  <c r="AB681" i="3"/>
  <c r="AB669" i="3"/>
  <c r="AB657" i="3"/>
  <c r="AB645" i="3"/>
  <c r="AB633" i="3"/>
  <c r="AB150" i="3"/>
  <c r="AB137" i="3"/>
  <c r="AB124" i="3"/>
  <c r="AB111" i="3"/>
  <c r="AB99" i="3"/>
  <c r="AB86" i="3"/>
  <c r="AB73" i="3"/>
  <c r="AB59" i="3"/>
  <c r="AB32" i="3"/>
  <c r="Z730" i="3"/>
  <c r="AB730" i="3" s="1"/>
  <c r="AB450" i="3"/>
  <c r="AB710" i="3"/>
  <c r="AB696" i="3"/>
  <c r="AB680" i="3"/>
  <c r="AB668" i="3"/>
  <c r="AB656" i="3"/>
  <c r="AB644" i="3"/>
  <c r="AB632" i="3"/>
  <c r="AB318" i="3"/>
  <c r="AB330" i="3"/>
  <c r="AB43" i="3"/>
  <c r="AB30" i="3"/>
  <c r="AB642" i="3"/>
  <c r="N553" i="1"/>
  <c r="N758" i="1" s="1"/>
  <c r="AB531" i="3"/>
  <c r="AB517" i="3"/>
  <c r="AB367" i="3"/>
  <c r="Z351" i="3"/>
  <c r="AB336" i="3"/>
  <c r="AB322" i="3"/>
  <c r="AB308" i="3"/>
  <c r="Y537" i="3"/>
  <c r="AB620" i="3"/>
  <c r="AB608" i="3"/>
  <c r="AB596" i="3"/>
  <c r="AB584" i="3"/>
  <c r="AB572" i="3"/>
  <c r="AB560" i="3"/>
  <c r="AB530" i="3"/>
  <c r="AB516" i="3"/>
  <c r="AB501" i="3"/>
  <c r="AB486" i="3"/>
  <c r="AB472" i="3"/>
  <c r="AB458" i="3"/>
  <c r="AB380" i="3"/>
  <c r="AB365" i="3"/>
  <c r="AB350" i="3"/>
  <c r="AB335" i="3"/>
  <c r="AB321" i="3"/>
  <c r="AB274" i="3"/>
  <c r="AA478" i="3"/>
  <c r="AA682" i="3"/>
  <c r="AB225" i="3"/>
  <c r="AB199" i="3"/>
  <c r="AB187" i="3"/>
  <c r="Z435" i="3"/>
  <c r="AA451" i="3"/>
  <c r="AB451" i="3" s="1"/>
  <c r="Z478" i="3"/>
  <c r="AB478" i="3" s="1"/>
  <c r="AB270" i="3"/>
  <c r="AB211" i="3"/>
  <c r="AB186" i="3"/>
  <c r="AB762" i="3"/>
  <c r="AB439" i="3"/>
  <c r="AB651" i="3"/>
  <c r="AB639" i="3"/>
  <c r="AB247" i="3"/>
  <c r="AB235" i="3"/>
  <c r="Y57" i="3"/>
  <c r="Y168" i="3"/>
  <c r="Y311" i="3"/>
  <c r="Y371" i="3"/>
  <c r="Y684" i="3"/>
  <c r="AB759" i="3"/>
  <c r="AB744" i="3"/>
  <c r="AB717" i="3"/>
  <c r="AB702" i="3"/>
  <c r="AB690" i="3"/>
  <c r="AB283" i="3"/>
  <c r="Y763" i="3"/>
  <c r="AB757" i="3"/>
  <c r="AB743" i="3"/>
  <c r="AB729" i="3"/>
  <c r="AB715" i="3"/>
  <c r="AB356" i="3"/>
  <c r="AB156" i="3"/>
  <c r="AB143" i="3"/>
  <c r="AB131" i="3"/>
  <c r="AB118" i="3"/>
  <c r="AB105" i="3"/>
  <c r="AB92" i="3"/>
  <c r="AB79" i="3"/>
  <c r="AB52" i="3"/>
  <c r="AB38" i="3"/>
  <c r="AB26" i="3"/>
  <c r="AB13" i="3"/>
  <c r="AB570" i="3"/>
  <c r="Z381" i="3"/>
  <c r="Z416" i="3"/>
  <c r="Z443" i="3"/>
  <c r="Y748" i="3"/>
  <c r="AB756" i="3"/>
  <c r="AB742" i="3"/>
  <c r="AB325" i="3"/>
  <c r="AB312" i="3"/>
  <c r="AB155" i="3"/>
  <c r="AB142" i="3"/>
  <c r="AB129" i="3"/>
  <c r="AB117" i="3"/>
  <c r="AB104" i="3"/>
  <c r="AB78" i="3"/>
  <c r="AB65" i="3"/>
  <c r="AB50" i="3"/>
  <c r="AB37" i="3"/>
  <c r="AB24" i="3"/>
  <c r="AB12" i="3"/>
  <c r="AB31" i="3"/>
  <c r="AB18" i="3"/>
  <c r="Z262" i="3"/>
  <c r="AB262" i="3" s="1"/>
  <c r="Y184" i="3"/>
  <c r="Y267" i="3"/>
  <c r="Z549" i="3"/>
  <c r="AB727" i="3"/>
  <c r="AB520" i="3"/>
  <c r="AB369" i="3"/>
  <c r="AB353" i="3"/>
  <c r="AB154" i="3"/>
  <c r="AB141" i="3"/>
  <c r="AB128" i="3"/>
  <c r="AB116" i="3"/>
  <c r="AB90" i="3"/>
  <c r="AB77" i="3"/>
  <c r="AB64" i="3"/>
  <c r="AB49" i="3"/>
  <c r="AB36" i="3"/>
  <c r="AB23" i="3"/>
  <c r="AB11" i="3"/>
  <c r="AB532" i="3"/>
  <c r="AB488" i="3"/>
  <c r="AB474" i="3"/>
  <c r="AB460" i="3"/>
  <c r="Z447" i="3"/>
  <c r="AB368" i="3"/>
  <c r="AB352" i="3"/>
  <c r="AB338" i="3"/>
  <c r="AB323" i="3"/>
  <c r="AB309" i="3"/>
  <c r="AB293" i="3"/>
  <c r="AB276" i="3"/>
  <c r="AB153" i="3"/>
  <c r="AB140" i="3"/>
  <c r="AB115" i="3"/>
  <c r="AB102" i="3"/>
  <c r="AB89" i="3"/>
  <c r="AB76" i="3"/>
  <c r="AB62" i="3"/>
  <c r="AB48" i="3"/>
  <c r="AB35" i="3"/>
  <c r="AB697" i="3"/>
  <c r="Z682" i="3"/>
  <c r="AB682" i="3" s="1"/>
  <c r="AB670" i="3"/>
  <c r="AB658" i="3"/>
  <c r="AB646" i="3"/>
  <c r="AB634" i="3"/>
  <c r="AB622" i="3"/>
  <c r="AB610" i="3"/>
  <c r="AB598" i="3"/>
  <c r="AB586" i="3"/>
  <c r="AB574" i="3"/>
  <c r="AB562" i="3"/>
  <c r="AB448" i="3"/>
  <c r="AB709" i="3"/>
  <c r="AB735" i="3"/>
  <c r="AB619" i="3"/>
  <c r="AB583" i="3"/>
  <c r="AB720" i="3"/>
  <c r="AB654" i="3"/>
  <c r="AB618" i="3"/>
  <c r="AB544" i="3"/>
  <c r="AB485" i="3"/>
  <c r="AB457" i="3"/>
  <c r="AB428" i="3"/>
  <c r="AB290" i="3"/>
  <c r="AB240" i="3"/>
  <c r="AA331" i="3"/>
  <c r="AA765" i="3"/>
  <c r="AB765" i="3" s="1"/>
  <c r="AB747" i="3"/>
  <c r="AB733" i="3"/>
  <c r="AB705" i="3"/>
  <c r="AB692" i="3"/>
  <c r="AB677" i="3"/>
  <c r="AB665" i="3"/>
  <c r="AB653" i="3"/>
  <c r="AB641" i="3"/>
  <c r="AB629" i="3"/>
  <c r="AB617" i="3"/>
  <c r="AB605" i="3"/>
  <c r="AB593" i="3"/>
  <c r="AB581" i="3"/>
  <c r="AB569" i="3"/>
  <c r="AB556" i="3"/>
  <c r="AB543" i="3"/>
  <c r="AB528" i="3"/>
  <c r="AB514" i="3"/>
  <c r="AB484" i="3"/>
  <c r="AB470" i="3"/>
  <c r="AB456" i="3"/>
  <c r="AB409" i="3"/>
  <c r="AB392" i="3"/>
  <c r="AB377" i="3"/>
  <c r="AB363" i="3"/>
  <c r="AB348" i="3"/>
  <c r="AB332" i="3"/>
  <c r="AB305" i="3"/>
  <c r="AB74" i="3"/>
  <c r="AB60" i="3"/>
  <c r="AB20" i="3"/>
  <c r="AB511" i="3"/>
  <c r="AB438" i="3"/>
  <c r="AB343" i="3"/>
  <c r="AB667" i="3"/>
  <c r="AB749" i="3"/>
  <c r="AB666" i="3"/>
  <c r="AB582" i="3"/>
  <c r="AB471" i="3"/>
  <c r="AB364" i="3"/>
  <c r="AB255" i="3"/>
  <c r="AB676" i="3"/>
  <c r="AB664" i="3"/>
  <c r="AB652" i="3"/>
  <c r="AB640" i="3"/>
  <c r="AB628" i="3"/>
  <c r="AB616" i="3"/>
  <c r="AB604" i="3"/>
  <c r="AB592" i="3"/>
  <c r="AB580" i="3"/>
  <c r="AB568" i="3"/>
  <c r="AB555" i="3"/>
  <c r="AB541" i="3"/>
  <c r="AB527" i="3"/>
  <c r="AB497" i="3"/>
  <c r="AB482" i="3"/>
  <c r="AB469" i="3"/>
  <c r="AB441" i="3"/>
  <c r="AB424" i="3"/>
  <c r="AB408" i="3"/>
  <c r="AB376" i="3"/>
  <c r="AB346" i="3"/>
  <c r="AB287" i="3"/>
  <c r="AB174" i="3"/>
  <c r="AB523" i="3"/>
  <c r="AB465" i="3"/>
  <c r="AB357" i="3"/>
  <c r="AB750" i="3"/>
  <c r="AB655" i="3"/>
  <c r="AB693" i="3"/>
  <c r="AB606" i="3"/>
  <c r="AB515" i="3"/>
  <c r="AB394" i="3"/>
  <c r="Z758" i="3"/>
  <c r="AB540" i="3"/>
  <c r="AB526" i="3"/>
  <c r="AB512" i="3"/>
  <c r="AB496" i="3"/>
  <c r="AB481" i="3"/>
  <c r="AB522" i="3"/>
  <c r="AB477" i="3"/>
  <c r="AB722" i="3"/>
  <c r="AB721" i="3"/>
  <c r="AB678" i="3"/>
  <c r="AB594" i="3"/>
  <c r="AB500" i="3"/>
  <c r="AB410" i="3"/>
  <c r="AA262" i="3"/>
  <c r="AA730" i="3"/>
  <c r="AB249" i="3"/>
  <c r="AB223" i="3"/>
  <c r="AB714" i="3"/>
  <c r="AB535" i="3"/>
  <c r="AB463" i="3"/>
  <c r="AB679" i="3"/>
  <c r="AB734" i="3"/>
  <c r="AB557" i="3"/>
  <c r="AB444" i="3"/>
  <c r="Y467" i="3"/>
  <c r="AB222" i="3"/>
  <c r="Z82" i="3"/>
  <c r="AB70" i="3"/>
  <c r="AB42" i="3"/>
  <c r="AB29" i="3"/>
  <c r="AB16" i="3"/>
  <c r="Y765" i="3"/>
  <c r="AB708" i="3"/>
  <c r="AB630" i="3"/>
  <c r="AB529" i="3"/>
  <c r="AB378" i="3"/>
  <c r="Z299" i="3"/>
  <c r="AB390" i="3"/>
  <c r="AB133" i="3"/>
  <c r="AB492" i="3"/>
  <c r="AB464" i="3"/>
  <c r="AB434" i="3"/>
  <c r="AB418" i="3"/>
  <c r="AB403" i="3"/>
  <c r="AB387" i="3"/>
  <c r="AB372" i="3"/>
  <c r="AB282" i="3"/>
  <c r="AB54" i="3"/>
  <c r="AA547" i="3"/>
  <c r="AA707" i="3"/>
  <c r="AB506" i="3"/>
  <c r="AB145" i="3"/>
  <c r="AA371" i="3"/>
  <c r="AB268" i="3"/>
  <c r="AB196" i="3"/>
  <c r="AB107" i="3"/>
  <c r="AB183" i="3"/>
  <c r="AB94" i="3"/>
  <c r="AB209" i="3"/>
  <c r="AB171" i="3"/>
  <c r="AB158" i="3"/>
  <c r="AB120" i="3"/>
  <c r="AA57" i="3"/>
  <c r="AB753" i="3"/>
  <c r="AB738" i="3"/>
  <c r="AB55" i="3"/>
  <c r="AA311" i="3"/>
  <c r="AA355" i="3"/>
  <c r="AA405" i="3"/>
  <c r="AB405" i="3" s="1"/>
  <c r="Y518" i="3"/>
  <c r="AA525" i="3"/>
  <c r="AB548" i="3"/>
  <c r="AB505" i="3"/>
  <c r="AB476" i="3"/>
  <c r="AB433" i="3"/>
  <c r="AB417" i="3"/>
  <c r="AB386" i="3"/>
  <c r="AB340" i="3"/>
  <c r="AB298" i="3"/>
  <c r="AB281" i="3"/>
  <c r="AB266" i="3"/>
  <c r="AB221" i="3"/>
  <c r="AB208" i="3"/>
  <c r="AB195" i="3"/>
  <c r="AB182" i="3"/>
  <c r="AB170" i="3"/>
  <c r="AB157" i="3"/>
  <c r="AB144" i="3"/>
  <c r="AB132" i="3"/>
  <c r="AB119" i="3"/>
  <c r="AB106" i="3"/>
  <c r="AB93" i="3"/>
  <c r="AB81" i="3"/>
  <c r="AB69" i="3"/>
  <c r="AB41" i="3"/>
  <c r="AB28" i="3"/>
  <c r="AB15" i="3"/>
  <c r="Y704" i="3"/>
  <c r="Y730" i="3"/>
  <c r="AB415" i="3"/>
  <c r="AB67" i="3"/>
  <c r="AB487" i="3"/>
  <c r="AB91" i="3"/>
  <c r="AA184" i="3"/>
  <c r="AA258" i="3"/>
  <c r="Z265" i="3"/>
  <c r="Z337" i="3"/>
  <c r="AA358" i="3"/>
  <c r="AA425" i="3"/>
  <c r="AA440" i="3"/>
  <c r="AB440" i="3" s="1"/>
  <c r="AA462" i="3"/>
  <c r="AA507" i="3"/>
  <c r="Z525" i="3"/>
  <c r="AA533" i="3"/>
  <c r="AB533" i="3" s="1"/>
  <c r="Z547" i="3"/>
  <c r="AA549" i="3"/>
  <c r="AA686" i="3"/>
  <c r="Z707" i="3"/>
  <c r="AA716" i="3"/>
  <c r="AA746" i="3"/>
  <c r="AA763" i="3"/>
  <c r="AB763" i="3" s="1"/>
  <c r="Y146" i="3"/>
  <c r="Y254" i="3"/>
  <c r="Z25" i="3"/>
  <c r="Z63" i="3"/>
  <c r="AA130" i="3"/>
  <c r="Z184" i="3"/>
  <c r="AA200" i="3"/>
  <c r="Z248" i="3"/>
  <c r="AA251" i="3"/>
  <c r="AA260" i="3"/>
  <c r="Z267" i="3"/>
  <c r="AA272" i="3"/>
  <c r="AB272" i="3" s="1"/>
  <c r="AA299" i="3"/>
  <c r="Z320" i="3"/>
  <c r="AA347" i="3"/>
  <c r="Y358" i="3"/>
  <c r="Z379" i="3"/>
  <c r="AA381" i="3"/>
  <c r="Y395" i="3"/>
  <c r="Z412" i="3"/>
  <c r="AA416" i="3"/>
  <c r="AB416" i="3" s="1"/>
  <c r="AA427" i="3"/>
  <c r="AB427" i="3" s="1"/>
  <c r="AA443" i="3"/>
  <c r="AB443" i="3" s="1"/>
  <c r="AA467" i="3"/>
  <c r="AB467" i="3" s="1"/>
  <c r="Z489" i="3"/>
  <c r="AA537" i="3"/>
  <c r="Z746" i="3"/>
  <c r="AB755" i="3"/>
  <c r="AB741" i="3"/>
  <c r="AB728" i="3"/>
  <c r="AB643" i="3"/>
  <c r="AB631" i="3"/>
  <c r="AB607" i="3"/>
  <c r="AB595" i="3"/>
  <c r="AB571" i="3"/>
  <c r="AB559" i="3"/>
  <c r="AB103" i="3"/>
  <c r="Z98" i="3"/>
  <c r="AA267" i="3"/>
  <c r="AA320" i="3"/>
  <c r="AB754" i="3"/>
  <c r="AB740" i="3"/>
  <c r="AB701" i="3"/>
  <c r="AB689" i="3"/>
  <c r="AB674" i="3"/>
  <c r="AB662" i="3"/>
  <c r="AB650" i="3"/>
  <c r="AB638" i="3"/>
  <c r="AB626" i="3"/>
  <c r="AB614" i="3"/>
  <c r="AB602" i="3"/>
  <c r="AB590" i="3"/>
  <c r="AB578" i="3"/>
  <c r="AB566" i="3"/>
  <c r="AB553" i="3"/>
  <c r="AB539" i="3"/>
  <c r="AB524" i="3"/>
  <c r="AB362" i="3"/>
  <c r="AB317" i="3"/>
  <c r="AB304" i="3"/>
  <c r="AB127" i="3"/>
  <c r="AA25" i="3"/>
  <c r="Z232" i="3"/>
  <c r="AA284" i="3"/>
  <c r="AA342" i="3"/>
  <c r="Y25" i="3"/>
  <c r="AB739" i="3"/>
  <c r="AB725" i="3"/>
  <c r="AB713" i="3"/>
  <c r="AB700" i="3"/>
  <c r="AB687" i="3"/>
  <c r="AB673" i="3"/>
  <c r="AB661" i="3"/>
  <c r="AB649" i="3"/>
  <c r="AB637" i="3"/>
  <c r="AB625" i="3"/>
  <c r="AB613" i="3"/>
  <c r="AB601" i="3"/>
  <c r="AB589" i="3"/>
  <c r="AB577" i="3"/>
  <c r="AB565" i="3"/>
  <c r="AB552" i="3"/>
  <c r="AB538" i="3"/>
  <c r="AB509" i="3"/>
  <c r="AB495" i="3"/>
  <c r="AB468" i="3"/>
  <c r="AB423" i="3"/>
  <c r="AB407" i="3"/>
  <c r="AB375" i="3"/>
  <c r="AB361" i="3"/>
  <c r="AB345" i="3"/>
  <c r="AB329" i="3"/>
  <c r="AB316" i="3"/>
  <c r="AB302" i="3"/>
  <c r="AB286" i="3"/>
  <c r="AB252" i="3"/>
  <c r="AB212" i="3"/>
  <c r="AB161" i="3"/>
  <c r="AB149" i="3"/>
  <c r="AB136" i="3"/>
  <c r="AB123" i="3"/>
  <c r="AB110" i="3"/>
  <c r="AB97" i="3"/>
  <c r="AB85" i="3"/>
  <c r="AB499" i="3"/>
  <c r="AB333" i="3"/>
  <c r="AB307" i="3"/>
  <c r="AB139" i="3"/>
  <c r="AA63" i="3"/>
  <c r="AA248" i="3"/>
  <c r="AA379" i="3"/>
  <c r="AA412" i="3"/>
  <c r="Y40" i="3"/>
  <c r="AA51" i="3"/>
  <c r="AA82" i="3"/>
  <c r="Y130" i="3"/>
  <c r="AA146" i="3"/>
  <c r="Y200" i="3"/>
  <c r="AA216" i="3"/>
  <c r="Z251" i="3"/>
  <c r="AA254" i="3"/>
  <c r="Y260" i="3"/>
  <c r="Y272" i="3"/>
  <c r="Y331" i="3"/>
  <c r="AA334" i="3"/>
  <c r="Y360" i="3"/>
  <c r="Y381" i="3"/>
  <c r="AA419" i="3"/>
  <c r="Y494" i="3"/>
  <c r="Z537" i="3"/>
  <c r="Y688" i="3"/>
  <c r="AA704" i="3"/>
  <c r="Y726" i="3"/>
  <c r="Y427" i="3"/>
  <c r="Y291" i="3"/>
  <c r="AB752" i="3"/>
  <c r="AB724" i="3"/>
  <c r="AB712" i="3"/>
  <c r="AB699" i="3"/>
  <c r="AB685" i="3"/>
  <c r="AB672" i="3"/>
  <c r="AB660" i="3"/>
  <c r="AB648" i="3"/>
  <c r="AB636" i="3"/>
  <c r="AB624" i="3"/>
  <c r="AB612" i="3"/>
  <c r="AB600" i="3"/>
  <c r="AB588" i="3"/>
  <c r="AB576" i="3"/>
  <c r="AB564" i="3"/>
  <c r="AB551" i="3"/>
  <c r="AB536" i="3"/>
  <c r="AB508" i="3"/>
  <c r="Z494" i="3"/>
  <c r="AB480" i="3"/>
  <c r="AB453" i="3"/>
  <c r="AB421" i="3"/>
  <c r="AB406" i="3"/>
  <c r="AB389" i="3"/>
  <c r="AB374" i="3"/>
  <c r="AB359" i="3"/>
  <c r="AB344" i="3"/>
  <c r="AB328" i="3"/>
  <c r="AB315" i="3"/>
  <c r="AB301" i="3"/>
  <c r="AB285" i="3"/>
  <c r="AB237" i="3"/>
  <c r="AB224" i="3"/>
  <c r="AB173" i="3"/>
  <c r="AB160" i="3"/>
  <c r="AB148" i="3"/>
  <c r="AB135" i="3"/>
  <c r="AB122" i="3"/>
  <c r="AB109" i="3"/>
  <c r="AB96" i="3"/>
  <c r="AB84" i="3"/>
  <c r="AB72" i="3"/>
  <c r="AB44" i="3"/>
  <c r="AB319" i="3"/>
  <c r="AB163" i="3"/>
  <c r="AB33" i="3"/>
  <c r="AA114" i="3"/>
  <c r="Z256" i="3"/>
  <c r="Z355" i="3"/>
  <c r="AA395" i="3"/>
  <c r="AA489" i="3"/>
  <c r="Y440" i="3"/>
  <c r="Y379" i="3"/>
  <c r="AB751" i="3"/>
  <c r="AB737" i="3"/>
  <c r="AB723" i="3"/>
  <c r="AB711" i="3"/>
  <c r="AB698" i="3"/>
  <c r="AB683" i="3"/>
  <c r="AB671" i="3"/>
  <c r="AB659" i="3"/>
  <c r="AB647" i="3"/>
  <c r="AB635" i="3"/>
  <c r="AB623" i="3"/>
  <c r="AB611" i="3"/>
  <c r="AB599" i="3"/>
  <c r="AB587" i="3"/>
  <c r="AB575" i="3"/>
  <c r="AB563" i="3"/>
  <c r="AB550" i="3"/>
  <c r="AB521" i="3"/>
  <c r="Z507" i="3"/>
  <c r="AB507" i="3" s="1"/>
  <c r="AB493" i="3"/>
  <c r="AB452" i="3"/>
  <c r="AB436" i="3"/>
  <c r="AB420" i="3"/>
  <c r="AB404" i="3"/>
  <c r="AB388" i="3"/>
  <c r="AB373" i="3"/>
  <c r="AB327" i="3"/>
  <c r="AB314" i="3"/>
  <c r="AB300" i="3"/>
  <c r="AB269" i="3"/>
  <c r="AB236" i="3"/>
  <c r="AB197" i="3"/>
  <c r="AB185" i="3"/>
  <c r="AB172" i="3"/>
  <c r="AB159" i="3"/>
  <c r="AB147" i="3"/>
  <c r="AB134" i="3"/>
  <c r="AB121" i="3"/>
  <c r="AB108" i="3"/>
  <c r="AB95" i="3"/>
  <c r="AB83" i="3"/>
  <c r="AB71" i="3"/>
  <c r="AB56" i="3"/>
  <c r="AB17" i="3"/>
  <c r="AB391" i="3"/>
  <c r="AB271" i="3"/>
  <c r="AB175" i="3"/>
  <c r="AB45" i="3"/>
  <c r="AB19" i="3"/>
  <c r="Y707" i="3"/>
  <c r="Y320" i="3"/>
  <c r="AB719" i="3"/>
  <c r="AB695" i="3"/>
  <c r="Z393" i="3"/>
  <c r="AB393" i="3" s="1"/>
  <c r="Z303" i="3"/>
  <c r="AB275" i="3"/>
  <c r="AB46" i="3"/>
  <c r="Y478" i="3"/>
  <c r="Y405" i="3"/>
  <c r="Y63" i="3"/>
  <c r="AB731" i="3"/>
  <c r="AB718" i="3"/>
  <c r="AB706" i="3"/>
  <c r="AB694" i="3"/>
  <c r="Z419" i="3"/>
  <c r="Z288" i="3"/>
  <c r="Z260" i="3"/>
  <c r="AB58" i="3"/>
  <c r="AA40" i="3"/>
  <c r="AA66" i="3"/>
  <c r="Y114" i="3"/>
  <c r="Z114" i="3"/>
  <c r="Y258" i="3"/>
  <c r="Z258" i="3"/>
  <c r="AA288" i="3"/>
  <c r="Y342" i="3"/>
  <c r="Z342" i="3"/>
  <c r="AA360" i="3"/>
  <c r="AA397" i="3"/>
  <c r="AB397" i="3" s="1"/>
  <c r="Y425" i="3"/>
  <c r="Z425" i="3"/>
  <c r="Z462" i="3"/>
  <c r="AA494" i="3"/>
  <c r="AA510" i="3"/>
  <c r="AB510" i="3" s="1"/>
  <c r="AA558" i="3"/>
  <c r="AB558" i="3" s="1"/>
  <c r="AA688" i="3"/>
  <c r="AA726" i="3"/>
  <c r="AA748" i="3"/>
  <c r="AB748" i="3" s="1"/>
  <c r="Y558" i="3"/>
  <c r="Y510" i="3"/>
  <c r="Y498" i="3"/>
  <c r="Y462" i="3"/>
  <c r="Z518" i="3"/>
  <c r="AB455" i="3"/>
  <c r="AB442" i="3"/>
  <c r="Z284" i="3"/>
  <c r="Z216" i="3"/>
  <c r="Z130" i="3"/>
  <c r="Y294" i="3"/>
  <c r="Z294" i="3"/>
  <c r="Y525" i="3"/>
  <c r="Y355" i="3"/>
  <c r="Y256" i="3"/>
  <c r="Y232" i="3"/>
  <c r="Z483" i="3"/>
  <c r="Z57" i="3"/>
  <c r="Y280" i="3"/>
  <c r="Y98" i="3"/>
  <c r="Y547" i="3"/>
  <c r="Y451" i="3"/>
  <c r="Z311" i="3"/>
  <c r="Z168" i="3"/>
  <c r="Y533" i="3"/>
  <c r="Y437" i="3"/>
  <c r="Y412" i="3"/>
  <c r="Y265" i="3"/>
  <c r="Z542" i="3"/>
  <c r="Z504" i="3"/>
  <c r="AB491" i="3"/>
  <c r="AB479" i="3"/>
  <c r="AB454" i="3"/>
  <c r="Z334" i="3"/>
  <c r="Z297" i="3"/>
  <c r="AB297" i="3" s="1"/>
  <c r="Y760" i="3"/>
  <c r="Y736" i="3"/>
  <c r="Y337" i="3"/>
  <c r="Y251" i="3"/>
  <c r="AB503" i="3"/>
  <c r="AB490" i="3"/>
  <c r="AB466" i="3"/>
  <c r="Z360" i="3"/>
  <c r="Z347" i="3"/>
  <c r="Z40" i="3"/>
  <c r="Y66" i="3"/>
  <c r="Z66" i="3"/>
  <c r="AA278" i="3"/>
  <c r="AA291" i="3"/>
  <c r="AB291" i="3" s="1"/>
  <c r="AA303" i="3"/>
  <c r="Z331" i="3"/>
  <c r="AB331" i="3" s="1"/>
  <c r="AA351" i="3"/>
  <c r="AB351" i="3" s="1"/>
  <c r="AA366" i="3"/>
  <c r="AA384" i="3"/>
  <c r="AA400" i="3"/>
  <c r="AA435" i="3"/>
  <c r="AA447" i="3"/>
  <c r="AA498" i="3"/>
  <c r="AB498" i="3" s="1"/>
  <c r="AA518" i="3"/>
  <c r="AA542" i="3"/>
  <c r="Z688" i="3"/>
  <c r="Z726" i="3"/>
  <c r="AA758" i="3"/>
  <c r="Y435" i="3"/>
  <c r="Y422" i="3"/>
  <c r="Z686" i="3"/>
  <c r="AB250" i="3"/>
  <c r="AB238" i="3"/>
  <c r="Y746" i="3"/>
  <c r="Y397" i="3"/>
  <c r="Y262" i="3"/>
  <c r="Z384" i="3"/>
  <c r="Z371" i="3"/>
  <c r="Z358" i="3"/>
  <c r="Z200" i="3"/>
  <c r="Y248" i="3"/>
  <c r="Z684" i="3"/>
  <c r="Z395" i="3"/>
  <c r="AB383" i="3"/>
  <c r="AB370" i="3"/>
  <c r="AB263" i="3"/>
  <c r="AB22" i="3"/>
  <c r="Z51" i="3"/>
  <c r="AA98" i="3"/>
  <c r="Z146" i="3"/>
  <c r="AA168" i="3"/>
  <c r="AA232" i="3"/>
  <c r="Z254" i="3"/>
  <c r="AA256" i="3"/>
  <c r="AA265" i="3"/>
  <c r="Z278" i="3"/>
  <c r="AA280" i="3"/>
  <c r="AB280" i="3" s="1"/>
  <c r="AA294" i="3"/>
  <c r="AA337" i="3"/>
  <c r="Y366" i="3"/>
  <c r="Z366" i="3"/>
  <c r="Z400" i="3"/>
  <c r="AA422" i="3"/>
  <c r="AB422" i="3" s="1"/>
  <c r="AA437" i="3"/>
  <c r="AB437" i="3" s="1"/>
  <c r="AA483" i="3"/>
  <c r="AA504" i="3"/>
  <c r="AA684" i="3"/>
  <c r="AA736" i="3"/>
  <c r="AB736" i="3" s="1"/>
  <c r="AA760" i="3"/>
  <c r="AB760" i="3" s="1"/>
  <c r="AB382" i="3"/>
  <c r="N766" i="3"/>
  <c r="S766" i="3"/>
  <c r="J766" i="3"/>
  <c r="V766" i="3"/>
  <c r="M766" i="3"/>
  <c r="K766" i="3"/>
  <c r="W766" i="3"/>
  <c r="L766" i="3"/>
  <c r="X766" i="3"/>
  <c r="U766" i="3"/>
  <c r="Q766" i="3"/>
  <c r="R766" i="3"/>
  <c r="T766" i="3"/>
  <c r="O766" i="3"/>
  <c r="P766" i="3"/>
  <c r="N670" i="2"/>
  <c r="Z345" i="2"/>
  <c r="Y476" i="2"/>
  <c r="AA431" i="2"/>
  <c r="Z669" i="2"/>
  <c r="Z232" i="2"/>
  <c r="Z431" i="2"/>
  <c r="AA232" i="2"/>
  <c r="Y345" i="2"/>
  <c r="AA655" i="2"/>
  <c r="AA476" i="2"/>
  <c r="Y431" i="2"/>
  <c r="AA345" i="2"/>
  <c r="Y669" i="2"/>
  <c r="Z476" i="2"/>
  <c r="Y655" i="2"/>
  <c r="AA669" i="2"/>
  <c r="Z655" i="2"/>
  <c r="K670" i="2"/>
  <c r="Y232" i="2"/>
  <c r="J670" i="2"/>
  <c r="W670" i="2"/>
  <c r="X670" i="2"/>
  <c r="O670" i="2"/>
  <c r="P670" i="2"/>
  <c r="M670" i="2"/>
  <c r="V670" i="2"/>
  <c r="Q670" i="2"/>
  <c r="R670" i="2"/>
  <c r="S670" i="2"/>
  <c r="T670" i="2"/>
  <c r="U670" i="2"/>
  <c r="L670" i="2"/>
  <c r="AB512" i="1"/>
  <c r="AB458" i="1"/>
  <c r="W584" i="1"/>
  <c r="AB332" i="1"/>
  <c r="AB506" i="1"/>
  <c r="AB519" i="1"/>
  <c r="AB346" i="1"/>
  <c r="AB490" i="1"/>
  <c r="O584" i="1"/>
  <c r="AB477" i="1"/>
  <c r="AB316" i="1"/>
  <c r="AB648" i="1"/>
  <c r="AB634" i="1"/>
  <c r="AB276" i="1"/>
  <c r="AB262" i="1"/>
  <c r="AB235" i="1"/>
  <c r="AB164" i="1"/>
  <c r="AB151" i="1"/>
  <c r="AB138" i="1"/>
  <c r="AB126" i="1"/>
  <c r="AB114" i="1"/>
  <c r="AB85" i="1"/>
  <c r="AB73" i="1"/>
  <c r="AB60" i="1"/>
  <c r="AB47" i="1"/>
  <c r="AB34" i="1"/>
  <c r="AB20" i="1"/>
  <c r="AB675" i="1"/>
  <c r="AB662" i="1"/>
  <c r="AB275" i="1"/>
  <c r="AB261" i="1"/>
  <c r="AB247" i="1"/>
  <c r="AB233" i="1"/>
  <c r="AB221" i="1"/>
  <c r="AB191" i="1"/>
  <c r="AB163" i="1"/>
  <c r="AB150" i="1"/>
  <c r="AB137" i="1"/>
  <c r="AB113" i="1"/>
  <c r="AB84" i="1"/>
  <c r="AB72" i="1"/>
  <c r="AB59" i="1"/>
  <c r="AB46" i="1"/>
  <c r="AB33" i="1"/>
  <c r="AB19" i="1"/>
  <c r="AB347" i="1"/>
  <c r="AB333" i="1"/>
  <c r="AB288" i="1"/>
  <c r="AB274" i="1"/>
  <c r="AB260" i="1"/>
  <c r="AB246" i="1"/>
  <c r="AB204" i="1"/>
  <c r="AB190" i="1"/>
  <c r="AB175" i="1"/>
  <c r="AB162" i="1"/>
  <c r="AB149" i="1"/>
  <c r="AB136" i="1"/>
  <c r="AB99" i="1"/>
  <c r="AB83" i="1"/>
  <c r="AB71" i="1"/>
  <c r="AB58" i="1"/>
  <c r="AB45" i="1"/>
  <c r="AB66" i="1"/>
  <c r="AB280" i="1"/>
  <c r="AB694" i="1"/>
  <c r="AB445" i="1"/>
  <c r="AB429" i="1"/>
  <c r="AB399" i="1"/>
  <c r="AB384" i="1"/>
  <c r="AB371" i="1"/>
  <c r="P584" i="1"/>
  <c r="V636" i="1"/>
  <c r="AB273" i="1"/>
  <c r="AB517" i="1"/>
  <c r="AB588" i="1"/>
  <c r="AB405" i="1"/>
  <c r="AB374" i="1"/>
  <c r="AB77" i="1"/>
  <c r="Z360" i="1"/>
  <c r="AB587" i="1"/>
  <c r="AB542" i="1"/>
  <c r="AB530" i="1"/>
  <c r="AB515" i="1"/>
  <c r="AB432" i="1"/>
  <c r="AB404" i="1"/>
  <c r="AB386" i="1"/>
  <c r="AB358" i="1"/>
  <c r="AB293" i="1"/>
  <c r="AB245" i="1"/>
  <c r="AB135" i="1"/>
  <c r="AB489" i="1"/>
  <c r="AB418" i="1"/>
  <c r="AB359" i="1"/>
  <c r="AB65" i="1"/>
  <c r="AB541" i="1"/>
  <c r="AB529" i="1"/>
  <c r="AB446" i="1"/>
  <c r="AB430" i="1"/>
  <c r="AB403" i="1"/>
  <c r="AB372" i="1"/>
  <c r="AB745" i="1"/>
  <c r="AB695" i="1"/>
  <c r="AB202" i="1"/>
  <c r="AB505" i="1"/>
  <c r="AB345" i="1"/>
  <c r="AB726" i="1"/>
  <c r="AB286" i="1"/>
  <c r="AB463" i="1"/>
  <c r="W179" i="1"/>
  <c r="U437" i="1"/>
  <c r="AA255" i="1"/>
  <c r="AB299" i="1"/>
  <c r="AB589" i="1"/>
  <c r="AB476" i="1"/>
  <c r="J179" i="1"/>
  <c r="O270" i="1"/>
  <c r="AB298" i="1"/>
  <c r="W219" i="1"/>
  <c r="O325" i="1"/>
  <c r="U502" i="1"/>
  <c r="K179" i="1"/>
  <c r="AB746" i="1"/>
  <c r="AB650" i="1"/>
  <c r="AB638" i="1"/>
  <c r="AB623" i="1"/>
  <c r="AB611" i="1"/>
  <c r="Q720" i="1"/>
  <c r="AB703" i="1"/>
  <c r="X179" i="1"/>
  <c r="P270" i="1"/>
  <c r="AB664" i="1"/>
  <c r="AB272" i="1"/>
  <c r="W553" i="1"/>
  <c r="AB748" i="1"/>
  <c r="R325" i="1"/>
  <c r="V437" i="1"/>
  <c r="O178" i="1"/>
  <c r="Q219" i="1"/>
  <c r="U325" i="1"/>
  <c r="AB744" i="1"/>
  <c r="Q361" i="1"/>
  <c r="U97" i="1"/>
  <c r="U178" i="1"/>
  <c r="Q401" i="1"/>
  <c r="J552" i="1"/>
  <c r="U756" i="1"/>
  <c r="AB715" i="1"/>
  <c r="AB656" i="1"/>
  <c r="AB641" i="1"/>
  <c r="AB600" i="1"/>
  <c r="AB681" i="1"/>
  <c r="AB666" i="1"/>
  <c r="AB640" i="1"/>
  <c r="AB625" i="1"/>
  <c r="AB613" i="1"/>
  <c r="Z387" i="1"/>
  <c r="AB665" i="1"/>
  <c r="AB651" i="1"/>
  <c r="AB639" i="1"/>
  <c r="AB624" i="1"/>
  <c r="AB612" i="1"/>
  <c r="AB568" i="1"/>
  <c r="AB556" i="1"/>
  <c r="AB513" i="1"/>
  <c r="AB459" i="1"/>
  <c r="Z701" i="1"/>
  <c r="AB657" i="1"/>
  <c r="AB629" i="1"/>
  <c r="AB392" i="1"/>
  <c r="AB615" i="1"/>
  <c r="AB667" i="1"/>
  <c r="AB626" i="1"/>
  <c r="AB678" i="1"/>
  <c r="AB663" i="1"/>
  <c r="AB320" i="1"/>
  <c r="AB684" i="1"/>
  <c r="AB616" i="1"/>
  <c r="AB642" i="1"/>
  <c r="AB682" i="1"/>
  <c r="K720" i="1"/>
  <c r="AB366" i="1"/>
  <c r="AB643" i="1"/>
  <c r="AB604" i="1"/>
  <c r="AB683" i="1"/>
  <c r="AB627" i="1"/>
  <c r="AB655" i="1"/>
  <c r="AB614" i="1"/>
  <c r="Z41" i="1"/>
  <c r="Z324" i="1"/>
  <c r="Z417" i="1"/>
  <c r="Z468" i="1"/>
  <c r="Z676" i="1"/>
  <c r="AB378" i="1"/>
  <c r="AA209" i="1"/>
  <c r="Y436" i="1"/>
  <c r="AA526" i="1"/>
  <c r="AB724" i="1"/>
  <c r="AB709" i="1"/>
  <c r="AB365" i="1"/>
  <c r="AB737" i="1"/>
  <c r="AB723" i="1"/>
  <c r="AB708" i="1"/>
  <c r="AB226" i="1"/>
  <c r="AB155" i="1"/>
  <c r="AB143" i="1"/>
  <c r="AB130" i="1"/>
  <c r="AB118" i="1"/>
  <c r="AB105" i="1"/>
  <c r="AB89" i="1"/>
  <c r="Z603" i="1"/>
  <c r="AB732" i="1"/>
  <c r="AB475" i="1"/>
  <c r="AA317" i="1"/>
  <c r="AB736" i="1"/>
  <c r="AB722" i="1"/>
  <c r="AB707" i="1"/>
  <c r="AB167" i="1"/>
  <c r="AB154" i="1"/>
  <c r="AB142" i="1"/>
  <c r="AB129" i="1"/>
  <c r="AB117" i="1"/>
  <c r="AB23" i="1"/>
  <c r="AB11" i="1"/>
  <c r="AB647" i="1"/>
  <c r="AB633" i="1"/>
  <c r="AB620" i="1"/>
  <c r="AB608" i="1"/>
  <c r="AB296" i="1"/>
  <c r="AB243" i="1"/>
  <c r="AB68" i="1"/>
  <c r="AB487" i="1"/>
  <c r="AB725" i="1"/>
  <c r="Z357" i="1"/>
  <c r="V584" i="1"/>
  <c r="P636" i="1"/>
  <c r="AB735" i="1"/>
  <c r="AB721" i="1"/>
  <c r="AB264" i="1"/>
  <c r="AB251" i="1"/>
  <c r="AB237" i="1"/>
  <c r="AB224" i="1"/>
  <c r="AB208" i="1"/>
  <c r="AB195" i="1"/>
  <c r="AB166" i="1"/>
  <c r="AB153" i="1"/>
  <c r="AB141" i="1"/>
  <c r="AB128" i="1"/>
  <c r="AB116" i="1"/>
  <c r="AB103" i="1"/>
  <c r="AB22" i="1"/>
  <c r="AB646" i="1"/>
  <c r="AB619" i="1"/>
  <c r="AB607" i="1"/>
  <c r="AB382" i="1"/>
  <c r="AB256" i="1"/>
  <c r="AB186" i="1"/>
  <c r="AB40" i="1"/>
  <c r="AB28" i="1"/>
  <c r="Z654" i="1"/>
  <c r="AB710" i="1"/>
  <c r="Y676" i="1"/>
  <c r="AB734" i="1"/>
  <c r="AB263" i="1"/>
  <c r="AB249" i="1"/>
  <c r="AB236" i="1"/>
  <c r="AB165" i="1"/>
  <c r="AB152" i="1"/>
  <c r="AB139" i="1"/>
  <c r="AB127" i="1"/>
  <c r="AB115" i="1"/>
  <c r="AB102" i="1"/>
  <c r="AB35" i="1"/>
  <c r="AB21" i="1"/>
  <c r="AB381" i="1"/>
  <c r="AB294" i="1"/>
  <c r="AB212" i="1"/>
  <c r="AB185" i="1"/>
  <c r="AB39" i="1"/>
  <c r="AB27" i="1"/>
  <c r="Z741" i="1"/>
  <c r="AB741" i="1" s="1"/>
  <c r="AB700" i="1"/>
  <c r="AB554" i="1"/>
  <c r="Z526" i="1"/>
  <c r="AB673" i="1"/>
  <c r="AB578" i="1"/>
  <c r="AB672" i="1"/>
  <c r="AB606" i="1"/>
  <c r="AB549" i="1"/>
  <c r="AB494" i="1"/>
  <c r="AB444" i="1"/>
  <c r="AB591" i="1"/>
  <c r="AB493" i="1"/>
  <c r="AB370" i="1"/>
  <c r="AB579" i="1"/>
  <c r="AB660" i="1"/>
  <c r="AB593" i="1"/>
  <c r="AB565" i="1"/>
  <c r="AB495" i="1"/>
  <c r="AB470" i="1"/>
  <c r="AB659" i="1"/>
  <c r="AB618" i="1"/>
  <c r="AB592" i="1"/>
  <c r="AB564" i="1"/>
  <c r="AB481" i="1"/>
  <c r="AB457" i="1"/>
  <c r="AB658" i="1"/>
  <c r="AB630" i="1"/>
  <c r="AB605" i="1"/>
  <c r="AB563" i="1"/>
  <c r="AB456" i="1"/>
  <c r="AB412" i="1"/>
  <c r="AB383" i="1"/>
  <c r="Z601" i="1"/>
  <c r="AB751" i="1"/>
  <c r="AB380" i="1"/>
  <c r="AB308" i="1"/>
  <c r="Y25" i="1"/>
  <c r="Y317" i="1"/>
  <c r="Y357" i="1"/>
  <c r="AB111" i="1"/>
  <c r="AB566" i="1"/>
  <c r="AB538" i="1"/>
  <c r="AB632" i="1"/>
  <c r="AB537" i="1"/>
  <c r="AB482" i="1"/>
  <c r="AB631" i="1"/>
  <c r="AB577" i="1"/>
  <c r="AB469" i="1"/>
  <c r="AB413" i="1"/>
  <c r="AB670" i="1"/>
  <c r="AB617" i="1"/>
  <c r="AB576" i="1"/>
  <c r="AB480" i="1"/>
  <c r="AB443" i="1"/>
  <c r="AB397" i="1"/>
  <c r="Y93" i="1"/>
  <c r="Y177" i="1"/>
  <c r="Y234" i="1"/>
  <c r="AA241" i="1"/>
  <c r="Z250" i="1"/>
  <c r="Y300" i="1"/>
  <c r="Y348" i="1"/>
  <c r="Y431" i="1"/>
  <c r="Y652" i="1"/>
  <c r="J720" i="1"/>
  <c r="W720" i="1"/>
  <c r="Z738" i="1"/>
  <c r="AB581" i="1"/>
  <c r="AB174" i="1"/>
  <c r="AB82" i="1"/>
  <c r="AB70" i="1"/>
  <c r="AB57" i="1"/>
  <c r="AB44" i="1"/>
  <c r="AB31" i="1"/>
  <c r="AB18" i="1"/>
  <c r="AA161" i="1"/>
  <c r="AA285" i="1"/>
  <c r="AA341" i="1"/>
  <c r="AA344" i="1"/>
  <c r="AA377" i="1"/>
  <c r="AA496" i="1"/>
  <c r="AA548" i="1"/>
  <c r="AA753" i="1"/>
  <c r="AA755" i="1"/>
  <c r="AB750" i="1"/>
  <c r="AB590" i="1"/>
  <c r="AB575" i="1"/>
  <c r="AB492" i="1"/>
  <c r="AB479" i="1"/>
  <c r="AB467" i="1"/>
  <c r="AB455" i="1"/>
  <c r="AB442" i="1"/>
  <c r="AB411" i="1"/>
  <c r="AB396" i="1"/>
  <c r="AB369" i="1"/>
  <c r="AB311" i="1"/>
  <c r="AB297" i="1"/>
  <c r="AB201" i="1"/>
  <c r="AB188" i="1"/>
  <c r="AB173" i="1"/>
  <c r="AB159" i="1"/>
  <c r="AB109" i="1"/>
  <c r="AB94" i="1"/>
  <c r="AB81" i="1"/>
  <c r="AB69" i="1"/>
  <c r="AB55" i="1"/>
  <c r="AB43" i="1"/>
  <c r="AB30" i="1"/>
  <c r="AB17" i="1"/>
  <c r="AB292" i="1"/>
  <c r="AB279" i="1"/>
  <c r="Z93" i="1"/>
  <c r="Z213" i="1"/>
  <c r="Z269" i="1"/>
  <c r="Z341" i="1"/>
  <c r="Z377" i="1"/>
  <c r="Z424" i="1"/>
  <c r="Z488" i="1"/>
  <c r="Z548" i="1"/>
  <c r="U636" i="1"/>
  <c r="O677" i="1"/>
  <c r="AB749" i="1"/>
  <c r="AB507" i="1"/>
  <c r="AB491" i="1"/>
  <c r="AB478" i="1"/>
  <c r="AB466" i="1"/>
  <c r="AB454" i="1"/>
  <c r="AB441" i="1"/>
  <c r="AB394" i="1"/>
  <c r="AB368" i="1"/>
  <c r="AB323" i="1"/>
  <c r="AB309" i="1"/>
  <c r="AB283" i="1"/>
  <c r="AB271" i="1"/>
  <c r="AB200" i="1"/>
  <c r="AB187" i="1"/>
  <c r="AB172" i="1"/>
  <c r="AB80" i="1"/>
  <c r="AB364" i="1"/>
  <c r="AB184" i="1"/>
  <c r="Y453" i="1"/>
  <c r="Y583" i="1"/>
  <c r="Y738" i="1"/>
  <c r="AB440" i="1"/>
  <c r="AB409" i="1"/>
  <c r="AB322" i="1"/>
  <c r="AB462" i="1"/>
  <c r="AB406" i="1"/>
  <c r="Z95" i="1"/>
  <c r="Y170" i="1"/>
  <c r="Z194" i="1"/>
  <c r="Z241" i="1"/>
  <c r="Y387" i="1"/>
  <c r="Z395" i="1"/>
  <c r="Z427" i="1"/>
  <c r="Y551" i="1"/>
  <c r="AB747" i="1"/>
  <c r="AB599" i="1"/>
  <c r="AB543" i="1"/>
  <c r="AB531" i="1"/>
  <c r="AB439" i="1"/>
  <c r="AB351" i="1"/>
  <c r="AB336" i="1"/>
  <c r="AB321" i="1"/>
  <c r="AB78" i="1"/>
  <c r="AB486" i="1"/>
  <c r="AB474" i="1"/>
  <c r="AB461" i="1"/>
  <c r="AB388" i="1"/>
  <c r="AB465" i="1"/>
  <c r="AB393" i="1"/>
  <c r="AB337" i="1"/>
  <c r="AB79" i="1"/>
  <c r="AB389" i="1"/>
  <c r="Y255" i="1"/>
  <c r="Y417" i="1"/>
  <c r="Y601" i="1"/>
  <c r="AB516" i="1"/>
  <c r="AB504" i="1"/>
  <c r="AB350" i="1"/>
  <c r="AB514" i="1"/>
  <c r="AB473" i="1"/>
  <c r="AB318" i="1"/>
  <c r="AA63" i="1"/>
  <c r="Z753" i="1"/>
  <c r="Y753" i="1"/>
  <c r="X219" i="1"/>
  <c r="K553" i="1"/>
  <c r="Y218" i="1"/>
  <c r="Z218" i="1"/>
  <c r="Y285" i="1"/>
  <c r="Z285" i="1"/>
  <c r="Z344" i="1"/>
  <c r="Y344" i="1"/>
  <c r="AB498" i="1"/>
  <c r="AB460" i="1"/>
  <c r="AB416" i="1"/>
  <c r="AB330" i="1"/>
  <c r="AB550" i="1"/>
  <c r="Q270" i="1"/>
  <c r="W362" i="1"/>
  <c r="O553" i="1"/>
  <c r="Z569" i="1"/>
  <c r="Q584" i="1"/>
  <c r="W636" i="1"/>
  <c r="Q677" i="1"/>
  <c r="U720" i="1"/>
  <c r="AB645" i="1"/>
  <c r="AB524" i="1"/>
  <c r="AB511" i="1"/>
  <c r="AA25" i="1"/>
  <c r="AA583" i="1"/>
  <c r="AB644" i="1"/>
  <c r="AB536" i="1"/>
  <c r="AB523" i="1"/>
  <c r="AB510" i="1"/>
  <c r="AA170" i="1"/>
  <c r="AA218" i="1"/>
  <c r="AB291" i="1"/>
  <c r="V97" i="1"/>
  <c r="V178" i="1"/>
  <c r="R402" i="1"/>
  <c r="AA501" i="1"/>
  <c r="X553" i="1"/>
  <c r="V756" i="1"/>
  <c r="AB331" i="1"/>
  <c r="Z63" i="1"/>
  <c r="Y63" i="1"/>
  <c r="Z496" i="1"/>
  <c r="Y496" i="1"/>
  <c r="AA194" i="1"/>
  <c r="AA352" i="1"/>
  <c r="AA436" i="1"/>
  <c r="AA719" i="1"/>
  <c r="Y269" i="1"/>
  <c r="AB525" i="1"/>
  <c r="AB497" i="1"/>
  <c r="AB472" i="1"/>
  <c r="AB415" i="1"/>
  <c r="O97" i="1"/>
  <c r="O219" i="1"/>
  <c r="U361" i="1"/>
  <c r="J438" i="1"/>
  <c r="O502" i="1"/>
  <c r="Z453" i="1"/>
  <c r="J636" i="1"/>
  <c r="Z310" i="1"/>
  <c r="Z518" i="1"/>
  <c r="Y580" i="1"/>
  <c r="AB214" i="1"/>
  <c r="AB199" i="1"/>
  <c r="AB171" i="1"/>
  <c r="AB158" i="1"/>
  <c r="AB146" i="1"/>
  <c r="AB133" i="1"/>
  <c r="AB121" i="1"/>
  <c r="AB108" i="1"/>
  <c r="AB669" i="1"/>
  <c r="AB562" i="1"/>
  <c r="AB547" i="1"/>
  <c r="AB535" i="1"/>
  <c r="AA522" i="1"/>
  <c r="AB509" i="1"/>
  <c r="AA427" i="1"/>
  <c r="AA635" i="1"/>
  <c r="R361" i="1"/>
  <c r="AA390" i="1"/>
  <c r="V503" i="1"/>
  <c r="AA717" i="1"/>
  <c r="AB240" i="1"/>
  <c r="AB227" i="1"/>
  <c r="AB198" i="1"/>
  <c r="Z170" i="1"/>
  <c r="AB157" i="1"/>
  <c r="AB145" i="1"/>
  <c r="AB132" i="1"/>
  <c r="AB120" i="1"/>
  <c r="AB107" i="1"/>
  <c r="AB92" i="1"/>
  <c r="AB54" i="1"/>
  <c r="AB42" i="1"/>
  <c r="AB29" i="1"/>
  <c r="AB668" i="1"/>
  <c r="AB32" i="1"/>
  <c r="AB239" i="1"/>
  <c r="AB211" i="1"/>
  <c r="AB197" i="1"/>
  <c r="AB169" i="1"/>
  <c r="AB156" i="1"/>
  <c r="AB144" i="1"/>
  <c r="AB131" i="1"/>
  <c r="AB119" i="1"/>
  <c r="AB106" i="1"/>
  <c r="AB91" i="1"/>
  <c r="AB67" i="1"/>
  <c r="AB53" i="1"/>
  <c r="AB148" i="1"/>
  <c r="J361" i="1"/>
  <c r="Z203" i="1"/>
  <c r="Y400" i="1"/>
  <c r="Y424" i="1"/>
  <c r="AA269" i="1"/>
  <c r="AA424" i="1"/>
  <c r="AA488" i="1"/>
  <c r="AB433" i="1"/>
  <c r="AB375" i="1"/>
  <c r="AB363" i="1"/>
  <c r="Z348" i="1"/>
  <c r="AB334" i="1"/>
  <c r="AB252" i="1"/>
  <c r="AB238" i="1"/>
  <c r="AB225" i="1"/>
  <c r="AB210" i="1"/>
  <c r="AB196" i="1"/>
  <c r="AB168" i="1"/>
  <c r="AB90" i="1"/>
  <c r="AB281" i="1"/>
  <c r="AB147" i="1"/>
  <c r="P178" i="1"/>
  <c r="R270" i="1"/>
  <c r="V325" i="1"/>
  <c r="V361" i="1"/>
  <c r="V402" i="1"/>
  <c r="AA400" i="1"/>
  <c r="R584" i="1"/>
  <c r="X636" i="1"/>
  <c r="AA671" i="1"/>
  <c r="V720" i="1"/>
  <c r="AB546" i="1"/>
  <c r="AB521" i="1"/>
  <c r="AB428" i="1"/>
  <c r="AB329" i="1"/>
  <c r="Y241" i="1"/>
  <c r="AB733" i="1"/>
  <c r="AB693" i="1"/>
  <c r="AB573" i="1"/>
  <c r="AB560" i="1"/>
  <c r="AB533" i="1"/>
  <c r="AB426" i="1"/>
  <c r="AB328" i="1"/>
  <c r="AB248" i="1"/>
  <c r="AB223" i="1"/>
  <c r="AB207" i="1"/>
  <c r="AB104" i="1"/>
  <c r="AB76" i="1"/>
  <c r="AB64" i="1"/>
  <c r="AA41" i="1"/>
  <c r="AA140" i="1"/>
  <c r="AA324" i="1"/>
  <c r="AA360" i="1"/>
  <c r="AA417" i="1"/>
  <c r="M437" i="1"/>
  <c r="AA468" i="1"/>
  <c r="T584" i="1"/>
  <c r="AA601" i="1"/>
  <c r="AA676" i="1"/>
  <c r="AB676" i="1" s="1"/>
  <c r="AB714" i="1"/>
  <c r="AB702" i="1"/>
  <c r="AB688" i="1"/>
  <c r="AB718" i="1"/>
  <c r="AB706" i="1"/>
  <c r="AB692" i="1"/>
  <c r="AB680" i="1"/>
  <c r="AB586" i="1"/>
  <c r="AB572" i="1"/>
  <c r="AB559" i="1"/>
  <c r="AB425" i="1"/>
  <c r="AB354" i="1"/>
  <c r="AB327" i="1"/>
  <c r="AB222" i="1"/>
  <c r="AB75" i="1"/>
  <c r="R219" i="1"/>
  <c r="K438" i="1"/>
  <c r="K636" i="1"/>
  <c r="AB574" i="1"/>
  <c r="AB356" i="1"/>
  <c r="U219" i="1"/>
  <c r="J270" i="1"/>
  <c r="W270" i="1"/>
  <c r="U270" i="1"/>
  <c r="J325" i="1"/>
  <c r="W325" i="1"/>
  <c r="O362" i="1"/>
  <c r="O401" i="1"/>
  <c r="O438" i="1"/>
  <c r="Q503" i="1"/>
  <c r="U552" i="1"/>
  <c r="U584" i="1"/>
  <c r="Q636" i="1"/>
  <c r="O636" i="1"/>
  <c r="J677" i="1"/>
  <c r="W677" i="1"/>
  <c r="U677" i="1"/>
  <c r="O720" i="1"/>
  <c r="Q756" i="1"/>
  <c r="AB728" i="1"/>
  <c r="AB713" i="1"/>
  <c r="AB687" i="1"/>
  <c r="AB674" i="1"/>
  <c r="AB421" i="1"/>
  <c r="AB408" i="1"/>
  <c r="AB10" i="1"/>
  <c r="AB731" i="1"/>
  <c r="AB705" i="1"/>
  <c r="AB585" i="1"/>
  <c r="AB452" i="1"/>
  <c r="AB353" i="1"/>
  <c r="AB284" i="1"/>
  <c r="AB259" i="1"/>
  <c r="K362" i="1"/>
  <c r="R677" i="1"/>
  <c r="AB534" i="1"/>
  <c r="AB183" i="1"/>
  <c r="Y310" i="1"/>
  <c r="S584" i="1"/>
  <c r="R96" i="1"/>
  <c r="AA56" i="1"/>
  <c r="V219" i="1"/>
  <c r="AA213" i="1"/>
  <c r="X270" i="1"/>
  <c r="V270" i="1"/>
  <c r="K325" i="1"/>
  <c r="X325" i="1"/>
  <c r="P362" i="1"/>
  <c r="P401" i="1"/>
  <c r="P438" i="1"/>
  <c r="R503" i="1"/>
  <c r="V552" i="1"/>
  <c r="X584" i="1"/>
  <c r="R636" i="1"/>
  <c r="K677" i="1"/>
  <c r="X677" i="1"/>
  <c r="V677" i="1"/>
  <c r="AB740" i="1"/>
  <c r="AB727" i="1"/>
  <c r="AB712" i="1"/>
  <c r="AB699" i="1"/>
  <c r="AB686" i="1"/>
  <c r="AB540" i="1"/>
  <c r="AB528" i="1"/>
  <c r="AB420" i="1"/>
  <c r="AB407" i="1"/>
  <c r="AB216" i="1"/>
  <c r="AB743" i="1"/>
  <c r="AB730" i="1"/>
  <c r="AB704" i="1"/>
  <c r="AB596" i="1"/>
  <c r="AB464" i="1"/>
  <c r="AB451" i="1"/>
  <c r="AB423" i="1"/>
  <c r="AB258" i="1"/>
  <c r="AB220" i="1"/>
  <c r="AB176" i="1"/>
  <c r="AB101" i="1"/>
  <c r="P96" i="1"/>
  <c r="X362" i="1"/>
  <c r="P502" i="1"/>
  <c r="P553" i="1"/>
  <c r="AB561" i="1"/>
  <c r="AB414" i="1"/>
  <c r="Y95" i="1"/>
  <c r="Y194" i="1"/>
  <c r="Y395" i="1"/>
  <c r="Y518" i="1"/>
  <c r="Z209" i="1"/>
  <c r="Z255" i="1"/>
  <c r="Y324" i="1"/>
  <c r="Y360" i="1"/>
  <c r="Y468" i="1"/>
  <c r="Y526" i="1"/>
  <c r="AB752" i="1"/>
  <c r="AB711" i="1"/>
  <c r="AB685" i="1"/>
  <c r="AB594" i="1"/>
  <c r="Z580" i="1"/>
  <c r="AB567" i="1"/>
  <c r="AB555" i="1"/>
  <c r="AB539" i="1"/>
  <c r="AB527" i="1"/>
  <c r="AB499" i="1"/>
  <c r="AB449" i="1"/>
  <c r="AB434" i="1"/>
  <c r="AB419" i="1"/>
  <c r="AB376" i="1"/>
  <c r="AB349" i="1"/>
  <c r="AB335" i="1"/>
  <c r="AB228" i="1"/>
  <c r="AB215" i="1"/>
  <c r="AB189" i="1"/>
  <c r="AB729" i="1"/>
  <c r="AB500" i="1"/>
  <c r="AB450" i="1"/>
  <c r="AB379" i="1"/>
  <c r="AB367" i="1"/>
  <c r="AB295" i="1"/>
  <c r="AB282" i="1"/>
  <c r="AB257" i="1"/>
  <c r="AB244" i="1"/>
  <c r="AB100" i="1"/>
  <c r="AB373" i="1"/>
  <c r="Y161" i="1"/>
  <c r="Z161" i="1"/>
  <c r="Y696" i="1"/>
  <c r="Z696" i="1"/>
  <c r="AB398" i="1"/>
  <c r="AB206" i="1"/>
  <c r="AA348" i="1"/>
  <c r="AA431" i="1"/>
  <c r="P677" i="1"/>
  <c r="AA652" i="1"/>
  <c r="AA395" i="1"/>
  <c r="AA580" i="1"/>
  <c r="AB742" i="1"/>
  <c r="Z652" i="1"/>
  <c r="AB422" i="1"/>
  <c r="AB343" i="1"/>
  <c r="AB267" i="1"/>
  <c r="AB242" i="1"/>
  <c r="AB16" i="1"/>
  <c r="Z390" i="1"/>
  <c r="Z717" i="1"/>
  <c r="Y213" i="1"/>
  <c r="AB435" i="1"/>
  <c r="AB304" i="1"/>
  <c r="AB266" i="1"/>
  <c r="AB15" i="1"/>
  <c r="P219" i="1"/>
  <c r="AA203" i="1"/>
  <c r="AA250" i="1"/>
  <c r="AB485" i="1"/>
  <c r="AB355" i="1"/>
  <c r="AB340" i="1"/>
  <c r="AB303" i="1"/>
  <c r="AB265" i="1"/>
  <c r="AB52" i="1"/>
  <c r="AA453" i="1"/>
  <c r="Z352" i="1"/>
  <c r="Z436" i="1"/>
  <c r="Y719" i="1"/>
  <c r="Z719" i="1"/>
  <c r="Y569" i="1"/>
  <c r="Y352" i="1"/>
  <c r="AB661" i="1"/>
  <c r="AB649" i="1"/>
  <c r="AB637" i="1"/>
  <c r="AB622" i="1"/>
  <c r="AB610" i="1"/>
  <c r="AB598" i="1"/>
  <c r="AB484" i="1"/>
  <c r="AB448" i="1"/>
  <c r="AB339" i="1"/>
  <c r="AB314" i="1"/>
  <c r="AB302" i="1"/>
  <c r="AB290" i="1"/>
  <c r="AB278" i="1"/>
  <c r="AB51" i="1"/>
  <c r="Z56" i="1"/>
  <c r="Y56" i="1"/>
  <c r="Y548" i="1"/>
  <c r="AA177" i="1"/>
  <c r="Y522" i="1"/>
  <c r="AB691" i="1"/>
  <c r="AB205" i="1"/>
  <c r="Z755" i="1"/>
  <c r="AB755" i="1" s="1"/>
  <c r="Y755" i="1"/>
  <c r="Y112" i="1"/>
  <c r="AB319" i="1"/>
  <c r="AB268" i="1"/>
  <c r="AA310" i="1"/>
  <c r="AB254" i="1"/>
  <c r="Z501" i="1"/>
  <c r="Y501" i="1"/>
  <c r="Y427" i="1"/>
  <c r="Y390" i="1"/>
  <c r="AB621" i="1"/>
  <c r="AB609" i="1"/>
  <c r="AB597" i="1"/>
  <c r="AB571" i="1"/>
  <c r="AB483" i="1"/>
  <c r="AB471" i="1"/>
  <c r="AB447" i="1"/>
  <c r="AB391" i="1"/>
  <c r="AB338" i="1"/>
  <c r="AB313" i="1"/>
  <c r="AB301" i="1"/>
  <c r="AB289" i="1"/>
  <c r="AB277" i="1"/>
  <c r="AB125" i="1"/>
  <c r="AB88" i="1"/>
  <c r="AB24" i="1"/>
  <c r="AB12" i="1"/>
  <c r="AB716" i="1"/>
  <c r="AB231" i="1"/>
  <c r="AB193" i="1"/>
  <c r="Y635" i="1"/>
  <c r="Z635" i="1"/>
  <c r="AB217" i="1"/>
  <c r="AB180" i="1"/>
  <c r="AA518" i="1"/>
  <c r="Z551" i="1"/>
  <c r="AB410" i="1"/>
  <c r="AB305" i="1"/>
  <c r="AB229" i="1"/>
  <c r="AB754" i="1"/>
  <c r="AB253" i="1"/>
  <c r="AA569" i="1"/>
  <c r="AA112" i="1"/>
  <c r="AA357" i="1"/>
  <c r="AA738" i="1"/>
  <c r="Z25" i="1"/>
  <c r="Z112" i="1"/>
  <c r="Y203" i="1"/>
  <c r="Y250" i="1"/>
  <c r="Z317" i="1"/>
  <c r="Z400" i="1"/>
  <c r="Z522" i="1"/>
  <c r="Z583" i="1"/>
  <c r="Y671" i="1"/>
  <c r="Y717" i="1"/>
  <c r="Y488" i="1"/>
  <c r="Y377" i="1"/>
  <c r="AB582" i="1"/>
  <c r="AB570" i="1"/>
  <c r="AB558" i="1"/>
  <c r="AB545" i="1"/>
  <c r="AB520" i="1"/>
  <c r="AB508" i="1"/>
  <c r="Z431" i="1"/>
  <c r="Z300" i="1"/>
  <c r="AB124" i="1"/>
  <c r="AB87" i="1"/>
  <c r="AB36" i="1"/>
  <c r="AA387" i="1"/>
  <c r="AA234" i="1"/>
  <c r="AB385" i="1"/>
  <c r="AB232" i="1"/>
  <c r="AB182" i="1"/>
  <c r="AA93" i="1"/>
  <c r="P325" i="1"/>
  <c r="AA300" i="1"/>
  <c r="AB679" i="1"/>
  <c r="AB307" i="1"/>
  <c r="AB181" i="1"/>
  <c r="AB306" i="1"/>
  <c r="AB230" i="1"/>
  <c r="AB192" i="1"/>
  <c r="AA95" i="1"/>
  <c r="Z234" i="1"/>
  <c r="Y341" i="1"/>
  <c r="AB342" i="1"/>
  <c r="Z177" i="1"/>
  <c r="AB595" i="1"/>
  <c r="AB557" i="1"/>
  <c r="AB544" i="1"/>
  <c r="AB532" i="1"/>
  <c r="AB160" i="1"/>
  <c r="AB123" i="1"/>
  <c r="AB61" i="1"/>
  <c r="AB48" i="1"/>
  <c r="Z671" i="1"/>
  <c r="P720" i="1"/>
  <c r="AA696" i="1"/>
  <c r="Y41" i="1"/>
  <c r="Z140" i="1"/>
  <c r="Y209" i="1"/>
  <c r="AB50" i="1"/>
  <c r="AB38" i="1"/>
  <c r="AB26" i="1"/>
  <c r="AB14" i="1"/>
  <c r="AA551" i="1"/>
  <c r="Y140" i="1"/>
  <c r="AB134" i="1"/>
  <c r="AB122" i="1"/>
  <c r="AB110" i="1"/>
  <c r="AB98" i="1"/>
  <c r="AB86" i="1"/>
  <c r="AB74" i="1"/>
  <c r="AB62" i="1"/>
  <c r="AB49" i="1"/>
  <c r="AB37" i="1"/>
  <c r="AB13" i="1"/>
  <c r="X720" i="1"/>
  <c r="R720" i="1"/>
  <c r="R756" i="1"/>
  <c r="P756" i="1"/>
  <c r="T96" i="1"/>
  <c r="P179" i="1"/>
  <c r="Q325" i="1"/>
  <c r="O756" i="1"/>
  <c r="P437" i="1"/>
  <c r="V502" i="1"/>
  <c r="K270" i="1"/>
  <c r="O179" i="1"/>
  <c r="V362" i="1"/>
  <c r="O361" i="1"/>
  <c r="S97" i="1"/>
  <c r="U438" i="1"/>
  <c r="K437" i="1"/>
  <c r="T97" i="1"/>
  <c r="T219" i="1"/>
  <c r="T502" i="1"/>
  <c r="T677" i="1"/>
  <c r="J437" i="1"/>
  <c r="L437" i="1"/>
  <c r="L552" i="1"/>
  <c r="V438" i="1"/>
  <c r="P503" i="1"/>
  <c r="S219" i="1"/>
  <c r="S502" i="1"/>
  <c r="S677" i="1"/>
  <c r="S96" i="1"/>
  <c r="O437" i="1"/>
  <c r="L96" i="1"/>
  <c r="S178" i="1"/>
  <c r="S325" i="1"/>
  <c r="L438" i="1"/>
  <c r="L503" i="1"/>
  <c r="S552" i="1"/>
  <c r="M96" i="1"/>
  <c r="M179" i="1"/>
  <c r="T178" i="1"/>
  <c r="M219" i="1"/>
  <c r="M270" i="1"/>
  <c r="T270" i="1"/>
  <c r="T325" i="1"/>
  <c r="M325" i="1"/>
  <c r="M402" i="1"/>
  <c r="T402" i="1"/>
  <c r="T553" i="1"/>
  <c r="L219" i="1"/>
  <c r="L270" i="1"/>
  <c r="S270" i="1"/>
  <c r="L362" i="1"/>
  <c r="L402" i="1"/>
  <c r="S438" i="1"/>
  <c r="S503" i="1"/>
  <c r="L553" i="1"/>
  <c r="S636" i="1"/>
  <c r="L636" i="1"/>
  <c r="L677" i="1"/>
  <c r="L720" i="1"/>
  <c r="S720" i="1"/>
  <c r="L756" i="1"/>
  <c r="S756" i="1"/>
  <c r="M362" i="1"/>
  <c r="T362" i="1"/>
  <c r="T438" i="1"/>
  <c r="M503" i="1"/>
  <c r="M553" i="1"/>
  <c r="T636" i="1"/>
  <c r="M636" i="1"/>
  <c r="M677" i="1"/>
  <c r="M720" i="1"/>
  <c r="T720" i="1"/>
  <c r="T756" i="1"/>
  <c r="O503" i="1"/>
  <c r="Q96" i="1"/>
  <c r="Q502" i="1"/>
  <c r="L179" i="1"/>
  <c r="L325" i="1"/>
  <c r="S361" i="1"/>
  <c r="S402" i="1"/>
  <c r="U96" i="1"/>
  <c r="V96" i="1"/>
  <c r="P361" i="1"/>
  <c r="W361" i="1"/>
  <c r="W437" i="1"/>
  <c r="X438" i="1"/>
  <c r="X361" i="1"/>
  <c r="M438" i="1"/>
  <c r="T503" i="1"/>
  <c r="M756" i="1"/>
  <c r="U402" i="1"/>
  <c r="U503" i="1"/>
  <c r="M178" i="1"/>
  <c r="M552" i="1"/>
  <c r="J362" i="1"/>
  <c r="O552" i="1"/>
  <c r="U362" i="1"/>
  <c r="P552" i="1"/>
  <c r="S401" i="1"/>
  <c r="S362" i="1"/>
  <c r="U553" i="1"/>
  <c r="V553" i="1"/>
  <c r="L178" i="1"/>
  <c r="W552" i="1"/>
  <c r="O402" i="1"/>
  <c r="P402" i="1"/>
  <c r="L361" i="1"/>
  <c r="U401" i="1"/>
  <c r="W438" i="1"/>
  <c r="W178" i="1"/>
  <c r="X178" i="1"/>
  <c r="T401" i="1"/>
  <c r="X552" i="1"/>
  <c r="M361" i="1"/>
  <c r="V401" i="1"/>
  <c r="R502" i="1"/>
  <c r="J97" i="1"/>
  <c r="J96" i="1"/>
  <c r="J219" i="1"/>
  <c r="J402" i="1"/>
  <c r="J401" i="1"/>
  <c r="W402" i="1"/>
  <c r="W401" i="1"/>
  <c r="K97" i="1"/>
  <c r="K96" i="1"/>
  <c r="K402" i="1"/>
  <c r="K401" i="1"/>
  <c r="R438" i="1"/>
  <c r="R437" i="1"/>
  <c r="K503" i="1"/>
  <c r="K502" i="1"/>
  <c r="W96" i="1"/>
  <c r="W97" i="1"/>
  <c r="J503" i="1"/>
  <c r="J502" i="1"/>
  <c r="W503" i="1"/>
  <c r="W502" i="1"/>
  <c r="Q553" i="1"/>
  <c r="Q552" i="1"/>
  <c r="J584" i="1"/>
  <c r="J756" i="1"/>
  <c r="W756" i="1"/>
  <c r="R178" i="1"/>
  <c r="R179" i="1"/>
  <c r="X402" i="1"/>
  <c r="X401" i="1"/>
  <c r="X503" i="1"/>
  <c r="X502" i="1"/>
  <c r="R553" i="1"/>
  <c r="R552" i="1"/>
  <c r="K584" i="1"/>
  <c r="K756" i="1"/>
  <c r="X756" i="1"/>
  <c r="Q402" i="1"/>
  <c r="J553" i="1"/>
  <c r="J178" i="1"/>
  <c r="Q97" i="1"/>
  <c r="Q362" i="1"/>
  <c r="K178" i="1"/>
  <c r="K361" i="1"/>
  <c r="R401" i="1"/>
  <c r="X437" i="1"/>
  <c r="K552" i="1"/>
  <c r="R97" i="1"/>
  <c r="R362" i="1"/>
  <c r="Q179" i="1"/>
  <c r="Q178" i="1"/>
  <c r="Q438" i="1"/>
  <c r="Q437" i="1"/>
  <c r="X97" i="1"/>
  <c r="X96" i="1"/>
  <c r="K219" i="1"/>
  <c r="L97" i="1"/>
  <c r="S179" i="1"/>
  <c r="M97" i="1"/>
  <c r="T179" i="1"/>
  <c r="U179" i="1"/>
  <c r="S437" i="1"/>
  <c r="L584" i="1"/>
  <c r="P97" i="1"/>
  <c r="V179" i="1"/>
  <c r="T361" i="1"/>
  <c r="M401" i="1"/>
  <c r="T437" i="1"/>
  <c r="M502" i="1"/>
  <c r="T552" i="1"/>
  <c r="M584" i="1"/>
  <c r="L401" i="1"/>
  <c r="L502" i="1"/>
  <c r="S553" i="1"/>
  <c r="O96" i="1"/>
  <c r="AB63" i="3" l="1"/>
  <c r="AB758" i="3"/>
  <c r="AB184" i="3"/>
  <c r="AB98" i="3"/>
  <c r="AB704" i="3"/>
  <c r="AB412" i="3"/>
  <c r="AB114" i="3"/>
  <c r="AB537" i="3"/>
  <c r="AB716" i="3"/>
  <c r="AB462" i="3"/>
  <c r="AB707" i="3"/>
  <c r="AB254" i="3"/>
  <c r="AB549" i="3"/>
  <c r="AB381" i="3"/>
  <c r="AB256" i="3"/>
  <c r="AB232" i="3"/>
  <c r="AB425" i="3"/>
  <c r="AB342" i="3"/>
  <c r="AB447" i="3"/>
  <c r="AB130" i="3"/>
  <c r="AB435" i="3"/>
  <c r="AB284" i="3"/>
  <c r="AB299" i="3"/>
  <c r="AB265" i="3"/>
  <c r="AB395" i="3"/>
  <c r="AB686" i="3"/>
  <c r="AB334" i="3"/>
  <c r="AB82" i="3"/>
  <c r="AB248" i="3"/>
  <c r="AB200" i="3"/>
  <c r="AB518" i="3"/>
  <c r="AB25" i="3"/>
  <c r="AB371" i="3"/>
  <c r="AB320" i="3"/>
  <c r="AB251" i="3"/>
  <c r="AB489" i="3"/>
  <c r="AB267" i="3"/>
  <c r="AB684" i="3"/>
  <c r="AB311" i="3"/>
  <c r="AB347" i="3"/>
  <c r="AB400" i="3"/>
  <c r="AB358" i="3"/>
  <c r="AB360" i="3"/>
  <c r="AB146" i="3"/>
  <c r="AB726" i="3"/>
  <c r="Z766" i="3"/>
  <c r="Y766" i="3"/>
  <c r="AB688" i="3"/>
  <c r="AB216" i="3"/>
  <c r="AB260" i="3"/>
  <c r="AB355" i="3"/>
  <c r="AB337" i="3"/>
  <c r="AB51" i="3"/>
  <c r="AB547" i="3"/>
  <c r="AB258" i="3"/>
  <c r="AB419" i="3"/>
  <c r="AB379" i="3"/>
  <c r="AB66" i="3"/>
  <c r="AB57" i="3"/>
  <c r="AB494" i="3"/>
  <c r="AB746" i="3"/>
  <c r="AB525" i="3"/>
  <c r="AB168" i="3"/>
  <c r="AB483" i="3"/>
  <c r="AB288" i="3"/>
  <c r="AB303" i="3"/>
  <c r="AB504" i="3"/>
  <c r="AB542" i="3"/>
  <c r="AB294" i="3"/>
  <c r="AB366" i="3"/>
  <c r="AB384" i="3"/>
  <c r="AB278" i="3"/>
  <c r="AB40" i="3"/>
  <c r="AB345" i="2"/>
  <c r="AB232" i="2"/>
  <c r="AB431" i="2"/>
  <c r="AB476" i="2"/>
  <c r="AB669" i="2"/>
  <c r="AB655" i="2"/>
  <c r="AA670" i="2"/>
  <c r="Z670" i="2"/>
  <c r="Y670" i="2"/>
  <c r="AB501" i="1"/>
  <c r="Z584" i="1"/>
  <c r="U326" i="1"/>
  <c r="U758" i="1" s="1"/>
  <c r="AB255" i="1"/>
  <c r="W326" i="1"/>
  <c r="W758" i="1" s="1"/>
  <c r="AB360" i="1"/>
  <c r="V757" i="1"/>
  <c r="AB324" i="1"/>
  <c r="O326" i="1"/>
  <c r="O758" i="1" s="1"/>
  <c r="AB41" i="1"/>
  <c r="J326" i="1"/>
  <c r="J758" i="1" s="1"/>
  <c r="U757" i="1"/>
  <c r="AB526" i="1"/>
  <c r="P757" i="1"/>
  <c r="AB209" i="1"/>
  <c r="AB696" i="1"/>
  <c r="AB357" i="1"/>
  <c r="AB377" i="1"/>
  <c r="AB468" i="1"/>
  <c r="AB583" i="1"/>
  <c r="AB95" i="1"/>
  <c r="AB341" i="1"/>
  <c r="AB285" i="1"/>
  <c r="AB417" i="1"/>
  <c r="AB194" i="1"/>
  <c r="AA178" i="1"/>
  <c r="AB25" i="1"/>
  <c r="AB518" i="1"/>
  <c r="AB387" i="1"/>
  <c r="AB701" i="1"/>
  <c r="AB719" i="1"/>
  <c r="AA553" i="1"/>
  <c r="AA502" i="1"/>
  <c r="AB269" i="1"/>
  <c r="AB213" i="1"/>
  <c r="R757" i="1"/>
  <c r="V326" i="1"/>
  <c r="V758" i="1" s="1"/>
  <c r="AB203" i="1"/>
  <c r="AA584" i="1"/>
  <c r="AB522" i="1"/>
  <c r="AB654" i="1"/>
  <c r="X757" i="1"/>
  <c r="AB63" i="1"/>
  <c r="AB93" i="1"/>
  <c r="AB317" i="1"/>
  <c r="AB400" i="1"/>
  <c r="W757" i="1"/>
  <c r="AB671" i="1"/>
  <c r="O757" i="1"/>
  <c r="AA270" i="1"/>
  <c r="AB241" i="1"/>
  <c r="AB601" i="1"/>
  <c r="AA325" i="1"/>
  <c r="AB717" i="1"/>
  <c r="AB218" i="1"/>
  <c r="X326" i="1"/>
  <c r="X758" i="1" s="1"/>
  <c r="AB170" i="1"/>
  <c r="AA438" i="1"/>
  <c r="AB395" i="1"/>
  <c r="AB496" i="1"/>
  <c r="AB753" i="1"/>
  <c r="AB250" i="1"/>
  <c r="AA636" i="1"/>
  <c r="AB344" i="1"/>
  <c r="AA219" i="1"/>
  <c r="AB488" i="1"/>
  <c r="AB310" i="1"/>
  <c r="AB548" i="1"/>
  <c r="AB427" i="1"/>
  <c r="AB551" i="1"/>
  <c r="AB738" i="1"/>
  <c r="AB140" i="1"/>
  <c r="AA362" i="1"/>
  <c r="AA552" i="1"/>
  <c r="AB652" i="1"/>
  <c r="AB161" i="1"/>
  <c r="AB424" i="1"/>
  <c r="Q326" i="1"/>
  <c r="Q758" i="1" s="1"/>
  <c r="AB436" i="1"/>
  <c r="AB352" i="1"/>
  <c r="AB453" i="1"/>
  <c r="AB580" i="1"/>
  <c r="AB56" i="1"/>
  <c r="Q757" i="1"/>
  <c r="AA677" i="1"/>
  <c r="AB635" i="1"/>
  <c r="AB390" i="1"/>
  <c r="AA503" i="1"/>
  <c r="AA720" i="1"/>
  <c r="AB177" i="1"/>
  <c r="AB348" i="1"/>
  <c r="P326" i="1"/>
  <c r="P758" i="1" s="1"/>
  <c r="AA96" i="1"/>
  <c r="AA401" i="1"/>
  <c r="AB603" i="1"/>
  <c r="AB569" i="1"/>
  <c r="R326" i="1"/>
  <c r="R758" i="1" s="1"/>
  <c r="AB300" i="1"/>
  <c r="Y636" i="1"/>
  <c r="Z636" i="1"/>
  <c r="Y325" i="1"/>
  <c r="Z325" i="1"/>
  <c r="Y361" i="1"/>
  <c r="Z361" i="1"/>
  <c r="Y178" i="1"/>
  <c r="Z178" i="1"/>
  <c r="Y503" i="1"/>
  <c r="Z503" i="1"/>
  <c r="AA437" i="1"/>
  <c r="Z438" i="1"/>
  <c r="Y438" i="1"/>
  <c r="Y96" i="1"/>
  <c r="Z96" i="1"/>
  <c r="AB112" i="1"/>
  <c r="Z677" i="1"/>
  <c r="Y677" i="1"/>
  <c r="AA179" i="1"/>
  <c r="Y179" i="1"/>
  <c r="Z179" i="1"/>
  <c r="Z756" i="1"/>
  <c r="Y756" i="1"/>
  <c r="Z270" i="1"/>
  <c r="Y270" i="1"/>
  <c r="Y502" i="1"/>
  <c r="Z502" i="1"/>
  <c r="AA402" i="1"/>
  <c r="K757" i="1"/>
  <c r="Y584" i="1"/>
  <c r="Z219" i="1"/>
  <c r="Y219" i="1"/>
  <c r="Y97" i="1"/>
  <c r="Z97" i="1"/>
  <c r="AA756" i="1"/>
  <c r="Z402" i="1"/>
  <c r="Y402" i="1"/>
  <c r="Y720" i="1"/>
  <c r="Z720" i="1"/>
  <c r="AB720" i="1" s="1"/>
  <c r="AA97" i="1"/>
  <c r="AA361" i="1"/>
  <c r="Y552" i="1"/>
  <c r="Z552" i="1"/>
  <c r="Y553" i="1"/>
  <c r="Z553" i="1"/>
  <c r="Y362" i="1"/>
  <c r="Z362" i="1"/>
  <c r="Z437" i="1"/>
  <c r="Y437" i="1"/>
  <c r="Z401" i="1"/>
  <c r="Y401" i="1"/>
  <c r="AB234" i="1"/>
  <c r="AB431" i="1"/>
  <c r="S326" i="1"/>
  <c r="S758" i="1" s="1"/>
  <c r="L326" i="1"/>
  <c r="L758" i="1" s="1"/>
  <c r="M326" i="1"/>
  <c r="M758" i="1" s="1"/>
  <c r="K326" i="1"/>
  <c r="K758" i="1" s="1"/>
  <c r="T326" i="1"/>
  <c r="T758" i="1" s="1"/>
  <c r="L757" i="1"/>
  <c r="S757" i="1"/>
  <c r="T757" i="1"/>
  <c r="M757" i="1"/>
  <c r="AB10" i="3"/>
  <c r="AB766" i="3" l="1"/>
  <c r="AB670" i="2"/>
  <c r="AB584" i="1"/>
  <c r="AB362" i="1"/>
  <c r="AA757" i="1"/>
  <c r="AA758" i="1"/>
  <c r="Z758" i="1"/>
  <c r="Y758" i="1"/>
  <c r="Z757" i="1"/>
  <c r="Y757" i="1"/>
  <c r="AB270" i="1"/>
  <c r="AB178" i="1"/>
  <c r="AB636" i="1"/>
  <c r="AB502" i="1"/>
  <c r="AB438" i="1"/>
  <c r="AB553" i="1"/>
  <c r="AB179" i="1"/>
  <c r="AB325" i="1"/>
  <c r="AB96" i="1"/>
  <c r="AA326" i="1"/>
  <c r="AB97" i="1"/>
  <c r="AB552" i="1"/>
  <c r="AB219" i="1"/>
  <c r="AB677" i="1"/>
  <c r="AB756" i="1"/>
  <c r="AB503" i="1"/>
  <c r="AB401" i="1"/>
  <c r="Y326" i="1"/>
  <c r="Z326" i="1"/>
  <c r="AB361" i="1"/>
  <c r="AB437" i="1"/>
  <c r="AB402" i="1"/>
  <c r="AB757" i="1" l="1"/>
  <c r="AB758" i="1"/>
  <c r="AB326" i="1"/>
</calcChain>
</file>

<file path=xl/sharedStrings.xml><?xml version="1.0" encoding="utf-8"?>
<sst xmlns="http://schemas.openxmlformats.org/spreadsheetml/2006/main" count="12574" uniqueCount="575">
  <si>
    <t>INCLUYE LAS MODIFICACIONES PRESUPUESTARIAS PENDIENTES DE APLICACIÓN</t>
  </si>
  <si>
    <t>Hora: 21:15:13</t>
  </si>
  <si>
    <t>PROGRAMA</t>
  </si>
  <si>
    <t>SUBPROGRAMA</t>
  </si>
  <si>
    <t>PARTIDA</t>
  </si>
  <si>
    <t>SUBPARTIDA</t>
  </si>
  <si>
    <t>IP</t>
  </si>
  <si>
    <t>F.F</t>
  </si>
  <si>
    <t>CE</t>
  </si>
  <si>
    <t>CF</t>
  </si>
  <si>
    <t>DESCRIPCIÓN</t>
  </si>
  <si>
    <t>PRESUPUESTO INICIAL</t>
  </si>
  <si>
    <t>PRESUPUESTO ACTUAL</t>
  </si>
  <si>
    <t>SUBEJECUCIÓN OFICIALIZADA POR LOS PROGRAMAS PRESUPUESTARIOS</t>
  </si>
  <si>
    <t>PRIMER TRASLADO DE PARTIDA( H-003)</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</si>
  <si>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</si>
  <si>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</si>
  <si>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</si>
  <si>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</si>
  <si>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</si>
  <si>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</si>
  <si>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</si>
  <si>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</si>
  <si>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</si>
  <si>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</si>
  <si>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</si>
  <si>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</si>
  <si>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</si>
  <si>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</si>
  <si>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</si>
  <si>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</si>
  <si>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</si>
  <si>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</si>
  <si>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</si>
  <si>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</si>
  <si>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</si>
  <si>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</si>
  <si>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</si>
  <si>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</si>
  <si>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</si>
  <si>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</si>
  <si>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</si>
  <si>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</si>
  <si>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</si>
  <si>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</si>
  <si>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</si>
  <si>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</si>
  <si>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</si>
  <si>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</si>
  <si>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</si>
  <si>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</si>
  <si>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</si>
  <si>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</si>
  <si>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</si>
  <si>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</si>
  <si>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</si>
  <si>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</si>
  <si>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</si>
  <si>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</si>
  <si>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</si>
  <si>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</si>
  <si>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</si>
  <si>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</si>
  <si>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</si>
  <si>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</si>
  <si>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</si>
  <si>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 xml:space="preserve">INFORMACIÓN </t>
  </si>
  <si>
    <t>10303</t>
  </si>
  <si>
    <t>IMPRESIÓN, ENCUADERNACIÓN Y OTROS</t>
  </si>
  <si>
    <t>10307</t>
  </si>
  <si>
    <t>SERVICIOS DE TRANSFERENCIA ELECTRÓNICA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</si>
  <si>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</si>
  <si>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</si>
  <si>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</si>
  <si>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</si>
  <si>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</si>
  <si>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</si>
  <si>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</si>
  <si>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</si>
  <si>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</si>
  <si>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</si>
  <si>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</si>
  <si>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</si>
  <si>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</si>
  <si>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</si>
  <si>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</si>
  <si>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</si>
  <si>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</si>
  <si>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</si>
  <si>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</si>
  <si>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</si>
  <si>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</si>
  <si>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</si>
  <si>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</si>
  <si>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</si>
  <si>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</si>
  <si>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</si>
  <si>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</si>
  <si>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</si>
  <si>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</si>
  <si>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</si>
  <si>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</si>
  <si>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</si>
  <si>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</si>
  <si>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</si>
  <si>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</si>
  <si>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</si>
  <si>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</si>
  <si>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</si>
  <si>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</si>
  <si>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</si>
  <si>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</si>
  <si>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</si>
  <si>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</si>
  <si>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</si>
  <si>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</si>
  <si>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</si>
  <si>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</si>
  <si>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</si>
  <si>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</si>
  <si>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</si>
  <si>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</si>
  <si>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</si>
  <si>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</si>
  <si>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5</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</si>
  <si>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</si>
  <si>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</si>
  <si>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</si>
  <si>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</si>
  <si>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</si>
  <si>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</si>
  <si>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</si>
  <si>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</si>
  <si>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</si>
  <si>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</si>
  <si>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</si>
  <si>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</si>
  <si>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</si>
  <si>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</si>
  <si>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</si>
  <si>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</si>
  <si>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</si>
  <si>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</si>
  <si>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</si>
  <si>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</si>
  <si>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</si>
  <si>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</si>
  <si>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</si>
  <si>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</si>
  <si>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</si>
  <si>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</si>
  <si>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</si>
  <si>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</si>
  <si>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</si>
  <si>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</si>
  <si>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</si>
  <si>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</si>
  <si>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</si>
  <si>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</si>
  <si>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</si>
  <si>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</si>
  <si>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</si>
  <si>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</si>
  <si>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</si>
  <si>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</si>
  <si>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</si>
  <si>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</si>
  <si>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</si>
  <si>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</si>
  <si>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</si>
  <si>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</si>
  <si>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</si>
  <si>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</si>
  <si>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</si>
  <si>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</si>
  <si>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</si>
  <si>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</si>
  <si>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</si>
  <si>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</si>
  <si>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</si>
  <si>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</si>
  <si>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</si>
  <si>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</si>
  <si>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</si>
  <si>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</si>
  <si>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</si>
  <si>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</si>
  <si>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</si>
  <si>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</si>
  <si>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</si>
  <si>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</si>
  <si>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</si>
  <si>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</si>
  <si>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</si>
  <si>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</si>
  <si>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7</t>
  </si>
  <si>
    <t>70103</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</si>
  <si>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</si>
  <si>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</si>
  <si>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</si>
  <si>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</si>
  <si>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</si>
  <si>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</si>
  <si>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</si>
  <si>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</si>
  <si>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</si>
  <si>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</si>
  <si>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</si>
  <si>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</si>
  <si>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</si>
  <si>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</si>
  <si>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</si>
  <si>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</si>
  <si>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</si>
  <si>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</si>
  <si>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</si>
  <si>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</si>
  <si>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</si>
  <si>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</si>
  <si>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</si>
  <si>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</si>
  <si>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</si>
  <si>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</si>
  <si>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</si>
  <si>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</si>
  <si>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</si>
  <si>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</si>
  <si>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</si>
  <si>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</si>
  <si>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</si>
  <si>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</si>
  <si>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</si>
  <si>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</si>
  <si>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</si>
  <si>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</si>
  <si>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</si>
  <si>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</si>
  <si>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</si>
  <si>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</si>
  <si>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</si>
  <si>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</si>
  <si>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</si>
  <si>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</si>
  <si>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</si>
  <si>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</si>
  <si>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</si>
  <si>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</si>
  <si>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</si>
  <si>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</si>
  <si>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</si>
  <si>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</si>
  <si>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</si>
  <si>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</si>
  <si>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</si>
  <si>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</si>
  <si>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</si>
  <si>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</si>
  <si>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</si>
  <si>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</si>
  <si>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</si>
  <si>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</si>
  <si>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</si>
  <si>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</si>
  <si>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</si>
  <si>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</si>
  <si>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</si>
  <si>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</si>
  <si>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</si>
  <si>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</si>
  <si>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</si>
  <si>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</si>
  <si>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</si>
  <si>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</si>
  <si>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</si>
  <si>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</si>
  <si>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</si>
  <si>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</si>
  <si>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</si>
  <si>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</si>
  <si>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</si>
  <si>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</si>
  <si>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</si>
  <si>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</si>
  <si>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</si>
  <si>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</si>
  <si>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</si>
  <si>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</si>
  <si>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</si>
  <si>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</si>
  <si>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</si>
  <si>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</si>
  <si>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</si>
  <si>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</si>
  <si>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</si>
  <si>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</si>
  <si>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</si>
  <si>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</si>
  <si>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</si>
  <si>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</si>
  <si>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</si>
  <si>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</si>
  <si>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</si>
  <si>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</si>
  <si>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</si>
  <si>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</si>
  <si>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</si>
  <si>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</si>
  <si>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</si>
  <si>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</si>
  <si>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</si>
  <si>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</si>
  <si>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</si>
  <si>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</si>
  <si>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</si>
  <si>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</si>
  <si>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</si>
  <si>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</si>
  <si>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</si>
  <si>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</si>
  <si>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</si>
  <si>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</si>
  <si>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</si>
  <si>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</si>
  <si>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</si>
  <si>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</si>
  <si>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</si>
  <si>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</si>
  <si>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</si>
  <si>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</si>
  <si>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</si>
  <si>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</si>
  <si>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</si>
  <si>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</si>
  <si>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</si>
  <si>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</si>
  <si>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</si>
  <si>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</si>
  <si>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</si>
  <si>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</si>
  <si>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</si>
  <si>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</si>
  <si>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</si>
  <si>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</si>
  <si>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</si>
  <si>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</si>
  <si>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</si>
  <si>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</si>
  <si>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</si>
  <si>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</si>
  <si>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</si>
  <si>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</si>
  <si>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</si>
  <si>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</si>
  <si>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</si>
  <si>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</si>
  <si>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</si>
  <si>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</si>
  <si>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</si>
  <si>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</si>
  <si>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</si>
  <si>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</si>
  <si>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</si>
  <si>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</si>
  <si>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</si>
  <si>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</si>
  <si>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</si>
  <si>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</si>
  <si>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</si>
  <si>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</si>
  <si>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</si>
  <si>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</si>
  <si>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</si>
  <si>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</si>
  <si>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</si>
  <si>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</si>
  <si>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</si>
  <si>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</si>
  <si>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</si>
  <si>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</si>
  <si>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</si>
  <si>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</si>
  <si>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</si>
  <si>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</si>
  <si>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</si>
  <si>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</si>
  <si>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</si>
  <si>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</si>
  <si>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</si>
  <si>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</si>
  <si>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</si>
  <si>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</si>
  <si>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</si>
  <si>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</si>
  <si>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</si>
  <si>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</si>
  <si>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</si>
  <si>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</si>
  <si>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</si>
  <si>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</si>
  <si>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</si>
  <si>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</si>
  <si>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</si>
  <si>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</si>
  <si>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</si>
  <si>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</si>
  <si>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</si>
  <si>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</si>
  <si>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</si>
  <si>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</si>
  <si>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</si>
  <si>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</si>
  <si>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</si>
  <si>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</si>
  <si>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</si>
  <si>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</si>
  <si>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</si>
  <si>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</si>
  <si>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</si>
  <si>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</si>
  <si>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</si>
  <si>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</si>
  <si>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</si>
  <si>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</si>
  <si>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</si>
  <si>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</si>
  <si>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</si>
  <si>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</si>
  <si>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</si>
  <si>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</si>
  <si>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</si>
  <si>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</si>
  <si>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</si>
  <si>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</si>
  <si>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</si>
  <si>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</si>
  <si>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</si>
  <si>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</si>
  <si>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</si>
  <si>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</si>
  <si>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</si>
  <si>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</si>
  <si>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</si>
  <si>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</si>
  <si>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</si>
  <si>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</si>
  <si>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</si>
  <si>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</si>
  <si>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</si>
  <si>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</si>
  <si>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</si>
  <si>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573</t>
  </si>
  <si>
    <t>Total general</t>
  </si>
  <si>
    <t>CORTE AL 31 DE MARZO DEL 2024</t>
  </si>
  <si>
    <t>TÍTULO 210: MINISTERIO DE EDUCACIÓN PÚBLICA - LIQUIDACIÓN POR PARTIDA PRESUPUESTARIA, FUENTE INTERNA</t>
  </si>
  <si>
    <t>TÍTULO 210: MINISTERIO DE EDUCACIÓN PÚBLICA - LIQUIDACIÓN POR SUBPARTIDA PRESUPUESTARIA, FUENTE INTERNA</t>
  </si>
  <si>
    <t>060</t>
  </si>
  <si>
    <t>Total 00</t>
  </si>
  <si>
    <t>Total 01</t>
  </si>
  <si>
    <t>Total 02</t>
  </si>
  <si>
    <t>Total 03</t>
  </si>
  <si>
    <t>Total 04</t>
  </si>
  <si>
    <t>Total 05</t>
  </si>
  <si>
    <t>Total 0</t>
  </si>
  <si>
    <t>Total 1</t>
  </si>
  <si>
    <t>Total 2</t>
  </si>
  <si>
    <t>Total 5</t>
  </si>
  <si>
    <t>Total 6</t>
  </si>
  <si>
    <t>Total 7</t>
  </si>
  <si>
    <t>TÍTULO 210: MINISTERIO DE EDUCACIÓN PÚBLICA - LIQUIDACIÓN SEGÚN PROGRAMA PRESUPUESTARIO, FUENTE INTERNA</t>
  </si>
  <si>
    <t>PRIMER PRESUPUESTO EXTRAORDINARIO MEP 2024</t>
  </si>
  <si>
    <t>1310</t>
  </si>
  <si>
    <t>3420</t>
  </si>
  <si>
    <t>JUNTA ADMINISTRATIVA DEL COLEGIO CIENTÍFICO DE PARRITA (PARA GASTOS DE OPERACIÓN DEL COLEGIO CIENTÍFICO DE PARRITA, SEGÚN LEY NO.7169 DEL 26/06/1990 Y SUS REFORMAS). CÉD. JUR. 3-008-899715</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</si>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</sst>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1"/>
      <color theme="0"/>
      <name val="HendersonSansW00-BasicLight"/>
    </font>
    <font>
      <b/>
      <sz val="11"/>
      <color rgb="FFFFFFFF"/>
      <name val="Aptos Narrow"/>
      <family val="2"/>
      <scheme val="minor"/>
    </font>
    <font>
      <sz val="11"/>
      <name val="Aptos Narrow"/>
      <family val="2"/>
      <scheme val="minor"/>
    </font>
  </fonts>
  <fills count="4">
    <fill>
      <patternFill patternType="none"/>
    </fill>
    <fill>
      <patternFill patternType="gray125"/>
    </fill>
    <fill>
      <patternFill patternType="solid">
        <fgColor rgb="FF192952"/>
        <bgColor indexed="64"/>
      </patternFill>
    </fill>
    <fill>
      <patternFill patternType="solid">
        <fgColor rgb="FFCFAC65"/>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2" fillId="0" borderId="0" xfId="0" applyNumberFormat="1" applyFont="1" applyAlignment="1">
      <alignment horizontal="center" vertical="center"/>
    </xf>
    <xf numFmtId="164" fontId="6" fillId="2" borderId="5" xfId="1" applyFont="1" applyFill="1" applyBorder="1" applyAlignment="1">
      <alignment horizontal="justify" vertical="center" wrapText="1"/>
    </xf>
    <xf numFmtId="4" fontId="6" fillId="2" borderId="5" xfId="0" applyNumberFormat="1" applyFont="1" applyFill="1" applyBorder="1" applyAlignment="1">
      <alignment vertical="center"/>
    </xf>
    <xf numFmtId="10" fontId="6" fillId="2" borderId="5" xfId="0" applyNumberFormat="1" applyFont="1" applyFill="1" applyBorder="1" applyAlignment="1">
      <alignment vertical="center"/>
    </xf>
    <xf numFmtId="164" fontId="7" fillId="0" borderId="5" xfId="1" applyFont="1" applyFill="1" applyBorder="1" applyAlignment="1">
      <alignment horizontal="justify" vertical="center" wrapText="1"/>
    </xf>
    <xf numFmtId="4" fontId="7" fillId="0" borderId="5" xfId="0" applyNumberFormat="1" applyFont="1" applyBorder="1" applyAlignment="1">
      <alignment vertical="center"/>
    </xf>
    <xf numFmtId="49" fontId="6" fillId="2" borderId="5" xfId="0" applyNumberFormat="1" applyFont="1" applyFill="1" applyBorder="1" applyAlignment="1">
      <alignment horizontal="center" vertical="center"/>
    </xf>
    <xf numFmtId="0" fontId="6" fillId="2" borderId="5" xfId="0" applyFont="1" applyFill="1" applyBorder="1" applyAlignment="1">
      <alignment horizontal="justify" vertical="center" wrapText="1"/>
    </xf>
    <xf numFmtId="0" fontId="6" fillId="3" borderId="5" xfId="0" applyFont="1" applyFill="1" applyBorder="1" applyAlignment="1">
      <alignment horizontal="center" vertical="center"/>
    </xf>
    <xf numFmtId="49" fontId="6" fillId="3" borderId="5" xfId="0" applyNumberFormat="1" applyFont="1" applyFill="1" applyBorder="1" applyAlignment="1">
      <alignment horizontal="center" vertical="center"/>
    </xf>
    <xf numFmtId="0" fontId="6" fillId="3" borderId="5" xfId="0" applyFont="1" applyFill="1" applyBorder="1" applyAlignment="1">
      <alignment horizontal="justify" vertical="center" wrapText="1"/>
    </xf>
    <xf numFmtId="164" fontId="6" fillId="3" borderId="5" xfId="1" applyFont="1" applyFill="1" applyBorder="1" applyAlignment="1">
      <alignment horizontal="justify" vertical="center" wrapText="1"/>
    </xf>
    <xf numFmtId="4" fontId="6" fillId="3" borderId="5" xfId="0" applyNumberFormat="1" applyFont="1" applyFill="1" applyBorder="1" applyAlignment="1">
      <alignment vertical="center"/>
    </xf>
    <xf numFmtId="10" fontId="6" fillId="3" borderId="5"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6" fillId="3" borderId="5" xfId="0" applyNumberFormat="1" applyFont="1" applyFill="1" applyBorder="1" applyAlignment="1">
      <alignment horizontal="center" vertic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colors>
    <mruColors>
      <color rgb="FFCFAC65"/>
      <color rgb="FF19295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106868</xdr:rowOff>
    </xdr:to>
    <xdr:pic>
      <xdr:nvPicPr>
        <xdr:cNvPr id="2" name="Imagen 1">
          <a:extLst>
            <a:ext uri="{FF2B5EF4-FFF2-40B4-BE49-F238E27FC236}">
              <a16:creationId xmlns:a16="http://schemas.microsoft.com/office/drawing/2014/main" id="{8E78158D-D310-4EA8-8EB9-53A999247554}"/>
            </a:ext>
          </a:extLst>
        </xdr:cNvPr>
        <xdr:cNvPicPr>
          <a:picLocks noChangeAspect="1"/>
        </xdr:cNvPicPr>
      </xdr:nvPicPr>
      <xdr:blipFill>
        <a:blip xmlns:r="http://schemas.openxmlformats.org/officeDocument/2006/relationships" r:embed="rId1"/>
        <a:stretch>
          <a:fillRect/>
        </a:stretch>
      </xdr:blipFill>
      <xdr:spPr>
        <a:xfrm>
          <a:off x="1" y="98424"/>
          <a:ext cx="5112786" cy="770444"/>
        </a:xfrm>
        <a:prstGeom prst="rect">
          <a:avLst/>
        </a:prstGeom>
      </xdr:spPr>
    </xdr:pic>
    <xdr:clientData/>
  </xdr:twoCellAnchor>
  <xdr:twoCellAnchor>
    <xdr:from>
      <xdr:col>0</xdr:col>
      <xdr:colOff>0</xdr:colOff>
      <xdr:row>760</xdr:row>
      <xdr:rowOff>2380</xdr:rowOff>
    </xdr:from>
    <xdr:to>
      <xdr:col>12</xdr:col>
      <xdr:colOff>973838</xdr:colOff>
      <xdr:row>786</xdr:row>
      <xdr:rowOff>23812</xdr:rowOff>
    </xdr:to>
    <xdr:sp macro="" textlink="">
      <xdr:nvSpPr>
        <xdr:cNvPr id="3" name="CuadroTexto 2">
          <a:extLst>
            <a:ext uri="{FF2B5EF4-FFF2-40B4-BE49-F238E27FC236}">
              <a16:creationId xmlns:a16="http://schemas.microsoft.com/office/drawing/2014/main" id="{C526A147-6AAC-4361-984D-1FFBA5A21FC8}"/>
            </a:ext>
          </a:extLst>
        </xdr:cNvPr>
        <xdr:cNvSpPr txBox="1"/>
      </xdr:nvSpPr>
      <xdr:spPr>
        <a:xfrm>
          <a:off x="0" y="591743005"/>
          <a:ext cx="18190276" cy="4664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PRIMER TRASLADO DE PARTIDAS (H-003): </a:t>
          </a:r>
          <a:r>
            <a:rPr lang="es-CR" sz="1100">
              <a:solidFill>
                <a:schemeClr val="dk1"/>
              </a:solidFill>
              <a:effectLst/>
              <a:latin typeface="+mn-lt"/>
              <a:ea typeface="+mn-ea"/>
              <a:cs typeface="+mn-cs"/>
            </a:rPr>
            <a:t>corresponde al Primer Traslado de Partidas presentado por el MEP mediante oficio DM-0345-02-2024 de fecha 04 de marzo 2024.</a:t>
          </a:r>
        </a:p>
        <a:p>
          <a:r>
            <a:rPr lang="es-CR" sz="1100" b="1">
              <a:solidFill>
                <a:schemeClr val="dk1"/>
              </a:solidFill>
              <a:effectLst/>
              <a:latin typeface="+mn-lt"/>
              <a:ea typeface="+mn-ea"/>
              <a:cs typeface="+mn-cs"/>
            </a:rPr>
            <a:t>5- PRIMER PRESUPUESTO EXTRAORDINARIO MEP 2024:</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60602 del programa 558, no se incorpora lo referente a fuente de financiamiento dado que esta deberá ser asignada por la Dirección General de Presupuesto Nacional del Ministerio de Hacienda.</a:t>
          </a:r>
        </a:p>
        <a:p>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rtl="0"/>
          <a:r>
            <a:rPr lang="es-CR" sz="1100" b="1" i="0" u="none" strike="noStrike" baseline="0">
              <a:solidFill>
                <a:schemeClr val="dk1"/>
              </a:solidFill>
              <a:latin typeface="+mn-lt"/>
              <a:ea typeface="+mn-ea"/>
              <a:cs typeface="+mn-cs"/>
            </a:rPr>
            <a:t>7-DISPONIBLE LIBERADO:</a:t>
          </a:r>
          <a:r>
            <a:rPr lang="es-CR" sz="1100" b="0" i="0" u="none" strike="noStrike" baseline="0">
              <a:solidFill>
                <a:schemeClr val="dk1"/>
              </a:solidFill>
              <a:latin typeface="+mn-lt"/>
              <a:ea typeface="+mn-ea"/>
              <a:cs typeface="+mn-cs"/>
            </a:rPr>
            <a:t> corresponde a la porción de la cuota presupuestaria liberada que no ha sido utilizada. En el caso de la subpartida 20304: MATERIALES Y PRODUCTOS ELÉCTRICOS, TELEFÓNICOS Y DE CÓMPUTO del programa presupuestario 551 se visualiza un monto negativo de ¢-57.58, mismo que requiere de la aplicación de un ajuste de cuotas por parte del programa presupuestario.</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106868</xdr:rowOff>
    </xdr:to>
    <xdr:pic>
      <xdr:nvPicPr>
        <xdr:cNvPr id="2" name="Imagen 1">
          <a:extLst>
            <a:ext uri="{FF2B5EF4-FFF2-40B4-BE49-F238E27FC236}">
              <a16:creationId xmlns:a16="http://schemas.microsoft.com/office/drawing/2014/main" id="{F26E09DB-3C74-46E3-9B80-384347633DBC}"/>
            </a:ext>
          </a:extLst>
        </xdr:cNvPr>
        <xdr:cNvPicPr>
          <a:picLocks noChangeAspect="1"/>
        </xdr:cNvPicPr>
      </xdr:nvPicPr>
      <xdr:blipFill>
        <a:blip xmlns:r="http://schemas.openxmlformats.org/officeDocument/2006/relationships" r:embed="rId1"/>
        <a:stretch>
          <a:fillRect/>
        </a:stretch>
      </xdr:blipFill>
      <xdr:spPr>
        <a:xfrm>
          <a:off x="1" y="98424"/>
          <a:ext cx="5112786" cy="770444"/>
        </a:xfrm>
        <a:prstGeom prst="rect">
          <a:avLst/>
        </a:prstGeom>
      </xdr:spPr>
    </xdr:pic>
    <xdr:clientData/>
  </xdr:twoCellAnchor>
  <xdr:twoCellAnchor>
    <xdr:from>
      <xdr:col>0</xdr:col>
      <xdr:colOff>0</xdr:colOff>
      <xdr:row>671</xdr:row>
      <xdr:rowOff>11904</xdr:rowOff>
    </xdr:from>
    <xdr:to>
      <xdr:col>12</xdr:col>
      <xdr:colOff>973838</xdr:colOff>
      <xdr:row>696</xdr:row>
      <xdr:rowOff>142874</xdr:rowOff>
    </xdr:to>
    <xdr:sp macro="" textlink="">
      <xdr:nvSpPr>
        <xdr:cNvPr id="3" name="CuadroTexto 2">
          <a:extLst>
            <a:ext uri="{FF2B5EF4-FFF2-40B4-BE49-F238E27FC236}">
              <a16:creationId xmlns:a16="http://schemas.microsoft.com/office/drawing/2014/main" id="{4FDB359A-1EA4-48C4-AB90-7864425BB0BC}"/>
            </a:ext>
          </a:extLst>
        </xdr:cNvPr>
        <xdr:cNvSpPr txBox="1"/>
      </xdr:nvSpPr>
      <xdr:spPr>
        <a:xfrm>
          <a:off x="0" y="5464967"/>
          <a:ext cx="17916432" cy="4595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PRIMER TRASLADO DE PARTIDAS (H-003): </a:t>
          </a:r>
          <a:r>
            <a:rPr lang="es-CR" sz="1100">
              <a:solidFill>
                <a:schemeClr val="dk1"/>
              </a:solidFill>
              <a:effectLst/>
              <a:latin typeface="+mn-lt"/>
              <a:ea typeface="+mn-ea"/>
              <a:cs typeface="+mn-cs"/>
            </a:rPr>
            <a:t>corresponde al Primer Traslado de Partidas presentado por el MEP mediante oficio DM-0345-02-2024 de fecha 04 de marzo 2024.</a:t>
          </a:r>
        </a:p>
        <a:p>
          <a:r>
            <a:rPr lang="es-CR" sz="1100" b="1">
              <a:solidFill>
                <a:schemeClr val="dk1"/>
              </a:solidFill>
              <a:effectLst/>
              <a:latin typeface="+mn-lt"/>
              <a:ea typeface="+mn-ea"/>
              <a:cs typeface="+mn-cs"/>
            </a:rPr>
            <a:t>5- PRIMER PRESUPUESTO EXTRAORDINARIO MEP 2024:</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60602 del programa 558, no se incorpora lo referente a fuente de financiamiento dado que esta deberá ser asignada por la Dirección General de Presupuesto Nacional del Ministerio de Hacienda.</a:t>
          </a:r>
        </a:p>
        <a:p>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rtl="0"/>
          <a:r>
            <a:rPr lang="es-CR" sz="1100" b="1" i="0" u="none" strike="noStrike" baseline="0">
              <a:solidFill>
                <a:schemeClr val="dk1"/>
              </a:solidFill>
              <a:latin typeface="+mn-lt"/>
              <a:ea typeface="+mn-ea"/>
              <a:cs typeface="+mn-cs"/>
            </a:rPr>
            <a:t>7-DISPONIBLE LIBERADO:</a:t>
          </a:r>
          <a:r>
            <a:rPr lang="es-CR" sz="1100" b="0" i="0" u="none" strike="noStrike" baseline="0">
              <a:solidFill>
                <a:schemeClr val="dk1"/>
              </a:solidFill>
              <a:latin typeface="+mn-lt"/>
              <a:ea typeface="+mn-ea"/>
              <a:cs typeface="+mn-cs"/>
            </a:rPr>
            <a:t> corresponde a la porción de la cuota presupuestaria liberada que no ha sido utilizada. En el caso de la subpartida 20304: MATERIALES Y PRODUCTOS ELÉCTRICOS, TELEFÓNICOS Y DE CÓMPUTO del programa presupuestario 551 se visualiza un monto negativo de ¢-57.58, mismo que requiere de la aplicación de un ajuste de cuotas por parte del programa presupuestario.</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106868</xdr:rowOff>
    </xdr:to>
    <xdr:pic>
      <xdr:nvPicPr>
        <xdr:cNvPr id="2" name="Imagen 1">
          <a:extLst>
            <a:ext uri="{FF2B5EF4-FFF2-40B4-BE49-F238E27FC236}">
              <a16:creationId xmlns:a16="http://schemas.microsoft.com/office/drawing/2014/main" id="{66A3D335-D52D-4763-A4E1-D8086E06C5ED}"/>
            </a:ext>
          </a:extLst>
        </xdr:cNvPr>
        <xdr:cNvPicPr>
          <a:picLocks noChangeAspect="1"/>
        </xdr:cNvPicPr>
      </xdr:nvPicPr>
      <xdr:blipFill>
        <a:blip xmlns:r="http://schemas.openxmlformats.org/officeDocument/2006/relationships" r:embed="rId1"/>
        <a:stretch>
          <a:fillRect/>
        </a:stretch>
      </xdr:blipFill>
      <xdr:spPr>
        <a:xfrm>
          <a:off x="1" y="98424"/>
          <a:ext cx="5112786" cy="770444"/>
        </a:xfrm>
        <a:prstGeom prst="rect">
          <a:avLst/>
        </a:prstGeom>
      </xdr:spPr>
    </xdr:pic>
    <xdr:clientData/>
  </xdr:twoCellAnchor>
  <xdr:twoCellAnchor>
    <xdr:from>
      <xdr:col>0</xdr:col>
      <xdr:colOff>0</xdr:colOff>
      <xdr:row>767</xdr:row>
      <xdr:rowOff>95250</xdr:rowOff>
    </xdr:from>
    <xdr:to>
      <xdr:col>12</xdr:col>
      <xdr:colOff>973838</xdr:colOff>
      <xdr:row>792</xdr:row>
      <xdr:rowOff>178594</xdr:rowOff>
    </xdr:to>
    <xdr:sp macro="" textlink="">
      <xdr:nvSpPr>
        <xdr:cNvPr id="3" name="CuadroTexto 2">
          <a:extLst>
            <a:ext uri="{FF2B5EF4-FFF2-40B4-BE49-F238E27FC236}">
              <a16:creationId xmlns:a16="http://schemas.microsoft.com/office/drawing/2014/main" id="{D5437C72-72D6-4012-AE7B-7BDC516321D7}"/>
            </a:ext>
          </a:extLst>
        </xdr:cNvPr>
        <xdr:cNvSpPr txBox="1"/>
      </xdr:nvSpPr>
      <xdr:spPr>
        <a:xfrm>
          <a:off x="0" y="4060031"/>
          <a:ext cx="15809026" cy="484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PRIMER TRASLADO DE PARTIDAS (H-003): </a:t>
          </a:r>
          <a:r>
            <a:rPr lang="es-CR" sz="1100">
              <a:solidFill>
                <a:schemeClr val="dk1"/>
              </a:solidFill>
              <a:effectLst/>
              <a:latin typeface="+mn-lt"/>
              <a:ea typeface="+mn-ea"/>
              <a:cs typeface="+mn-cs"/>
            </a:rPr>
            <a:t>corresponde al Primer Traslado de Partidas presentado por el MEP mediante oficio DM-0345-02-2024 de fecha 04 de marzo 2024.</a:t>
          </a:r>
        </a:p>
        <a:p>
          <a:r>
            <a:rPr lang="es-CR" sz="1100" b="1">
              <a:solidFill>
                <a:schemeClr val="dk1"/>
              </a:solidFill>
              <a:effectLst/>
              <a:latin typeface="+mn-lt"/>
              <a:ea typeface="+mn-ea"/>
              <a:cs typeface="+mn-cs"/>
            </a:rPr>
            <a:t>5- PRIMER PRESUPUESTO EXTRAORDINARIO MEP 2024:</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De acuerdo con el oficio de presentación de esta propuesta, para el caso del registro presupuestario 60602 del programa 558, no se incorpora lo referente a fuente de financiamiento dado que esta deberá ser asignada por la Dirección General de Presupuesto Nacional del Ministerio de Hacienda.</a:t>
          </a:r>
        </a:p>
        <a:p>
          <a:r>
            <a:rPr lang="es-CR" sz="1100" b="1">
              <a:solidFill>
                <a:schemeClr val="dk1"/>
              </a:solidFill>
              <a:effectLst/>
              <a:latin typeface="+mn-lt"/>
              <a:ea typeface="+mn-ea"/>
              <a:cs typeface="+mn-cs"/>
            </a:rPr>
            <a:t>6-PRESUPUESTO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pPr marL="0" marR="0" lvl="0" indent="0" defTabSz="914400" rtl="0" eaLnBrk="1" fontAlgn="auto" latinLnBrk="0" hangingPunct="1">
            <a:lnSpc>
              <a:spcPct val="100000"/>
            </a:lnSpc>
            <a:spcBef>
              <a:spcPts val="0"/>
            </a:spcBef>
            <a:spcAft>
              <a:spcPts val="0"/>
            </a:spcAft>
            <a:buClrTx/>
            <a:buSzTx/>
            <a:buFontTx/>
            <a:buNone/>
            <a:tabLst/>
            <a:defRPr/>
          </a:pPr>
          <a:r>
            <a:rPr lang="es-CR" sz="1100" b="1" i="0" u="none" strike="noStrike" baseline="0">
              <a:solidFill>
                <a:schemeClr val="dk1"/>
              </a:solidFill>
              <a:latin typeface="+mn-lt"/>
              <a:ea typeface="+mn-ea"/>
              <a:cs typeface="+mn-cs"/>
            </a:rPr>
            <a:t>7-DISPONIBLE LIBERADO:</a:t>
          </a:r>
          <a:r>
            <a:rPr lang="es-CR" sz="1100" b="0" i="0" u="none" strike="noStrike" baseline="0">
              <a:solidFill>
                <a:schemeClr val="dk1"/>
              </a:solidFill>
              <a:latin typeface="+mn-lt"/>
              <a:ea typeface="+mn-ea"/>
              <a:cs typeface="+mn-cs"/>
            </a:rPr>
            <a:t> corresponde a la porción de la cuota presupuestaria liberada que no ha sido utilizada. En el caso de la subpartida 20304: MATERIALES Y PRODUCTOS ELÉCTRICOS, TELEFÓNICOS Y DE CÓMPUTO del programa presupuestario 551 se visualiza un monto negativo de ¢-57.58, mismo que requiere de la aplicación de un ajuste de cuotas por parte del programa presupuestario.</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C1431"/>
  <sheetViews>
    <sheetView tabSelected="1" zoomScale="80" zoomScaleNormal="80" workbookViewId="0">
      <selection activeCell="A9" sqref="A9"/>
    </sheetView>
  </sheetViews>
  <sheetFormatPr baseColWidth="10" defaultColWidth="11.42578125" defaultRowHeight="15" outlineLevelRow="4" x14ac:dyDescent="0.25"/>
  <cols>
    <col min="1" max="1" width="20.7109375" customWidth="1"/>
    <col min="2" max="2" width="25.42578125" customWidth="1"/>
    <col min="3" max="3" width="16.28515625" customWidth="1"/>
    <col min="4" max="4" width="21.5703125" customWidth="1"/>
    <col min="5" max="5" width="9.42578125" bestFit="1" customWidth="1"/>
    <col min="6" max="6" width="6.140625" style="2" customWidth="1"/>
    <col min="7" max="7" width="5.7109375" customWidth="1"/>
    <col min="8" max="8" width="6.42578125" customWidth="1"/>
    <col min="9" max="9" width="38.5703125" customWidth="1"/>
    <col min="10" max="10" width="24" style="27" customWidth="1"/>
    <col min="11" max="11" width="26" bestFit="1" customWidth="1"/>
    <col min="12" max="12" width="25.7109375" customWidth="1"/>
    <col min="13" max="13" width="21.7109375" customWidth="1"/>
    <col min="14" max="14" width="24.5703125" customWidth="1"/>
    <col min="15" max="15" width="26.42578125" bestFit="1" customWidth="1"/>
    <col min="16" max="16" width="23" bestFit="1" customWidth="1"/>
    <col min="17" max="17" width="27.85546875" style="4" bestFit="1" customWidth="1"/>
    <col min="18" max="18" width="19.7109375" style="5" customWidth="1"/>
    <col min="19" max="20" width="20.42578125" style="5" bestFit="1" customWidth="1"/>
    <col min="21" max="21" width="19.5703125" customWidth="1"/>
    <col min="22" max="22" width="24.140625" style="6" bestFit="1" customWidth="1"/>
    <col min="23" max="23" width="23.85546875" style="6" bestFit="1" customWidth="1"/>
    <col min="24" max="24" width="26" style="5" bestFit="1" customWidth="1"/>
    <col min="25" max="25" width="33" style="5" customWidth="1"/>
    <col min="26" max="26" width="32.5703125" style="5" customWidth="1"/>
    <col min="27" max="27" width="32.7109375" style="5" customWidth="1"/>
    <col min="28" max="28" width="33.1406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2" t="s">
        <v>468</v>
      </c>
      <c r="B5" s="42"/>
      <c r="C5" s="42"/>
      <c r="D5" s="42"/>
      <c r="E5" s="42"/>
      <c r="F5" s="42"/>
      <c r="G5" s="42"/>
      <c r="H5" s="42"/>
      <c r="I5" s="42"/>
      <c r="J5" s="42"/>
      <c r="K5" s="42"/>
      <c r="L5" s="42"/>
      <c r="M5" s="42"/>
      <c r="N5" s="42"/>
      <c r="O5" s="42"/>
      <c r="P5" s="42"/>
      <c r="Q5" s="42"/>
      <c r="R5" s="42"/>
      <c r="S5" s="42"/>
      <c r="T5" s="42"/>
    </row>
    <row r="6" spans="1:29" ht="15.75" x14ac:dyDescent="0.25">
      <c r="A6" s="43" t="s">
        <v>0</v>
      </c>
      <c r="B6" s="43"/>
      <c r="C6" s="43"/>
      <c r="D6" s="43"/>
      <c r="E6" s="43"/>
      <c r="F6" s="43"/>
      <c r="G6" s="43"/>
      <c r="H6" s="43"/>
      <c r="I6" s="43"/>
      <c r="J6" s="43"/>
      <c r="K6" s="43"/>
      <c r="L6" s="43"/>
      <c r="M6" s="43"/>
      <c r="N6" s="43"/>
      <c r="O6" s="43"/>
      <c r="P6" s="43"/>
      <c r="Q6" s="43"/>
      <c r="R6" s="43"/>
      <c r="S6" s="43"/>
      <c r="T6" s="43"/>
    </row>
    <row r="7" spans="1:29" x14ac:dyDescent="0.25">
      <c r="A7" s="44" t="s">
        <v>452</v>
      </c>
      <c r="B7" s="44"/>
      <c r="C7" s="44"/>
      <c r="D7" s="44"/>
      <c r="E7" s="44"/>
      <c r="F7" s="44"/>
      <c r="G7" s="44"/>
      <c r="H7" s="44"/>
      <c r="I7" s="44"/>
      <c r="J7" s="44"/>
      <c r="K7" s="44"/>
      <c r="L7" s="44"/>
      <c r="M7" s="44"/>
      <c r="N7" s="44"/>
      <c r="O7" s="44"/>
      <c r="P7" s="44"/>
      <c r="Q7" s="44"/>
      <c r="R7" s="44"/>
      <c r="S7" s="44"/>
      <c r="T7" s="44"/>
    </row>
    <row r="8" spans="1:29" ht="15.75" thickBot="1" x14ac:dyDescent="0.3">
      <c r="A8" t="s">
        <v>1</v>
      </c>
      <c r="F8"/>
      <c r="J8"/>
      <c r="Q8"/>
      <c r="R8"/>
      <c r="S8"/>
      <c r="T8"/>
      <c r="V8"/>
      <c r="W8"/>
      <c r="X8"/>
      <c r="Y8"/>
      <c r="Z8"/>
      <c r="AA8"/>
    </row>
    <row r="9" spans="1:29" ht="135.75" customHeight="1" x14ac:dyDescent="0.25">
      <c r="A9" s="9" t="s">
        <v>2</v>
      </c>
      <c r="B9" s="10" t="s">
        <v>3</v>
      </c>
      <c r="C9" s="10" t="s">
        <v>4</v>
      </c>
      <c r="D9" s="10" t="s">
        <v>5</v>
      </c>
      <c r="E9" s="10" t="s">
        <v>6</v>
      </c>
      <c r="F9" s="10" t="s">
        <v>7</v>
      </c>
      <c r="G9" s="10" t="s">
        <v>8</v>
      </c>
      <c r="H9" s="10" t="s">
        <v>9</v>
      </c>
      <c r="I9" s="10" t="s">
        <v>10</v>
      </c>
      <c r="J9" s="10" t="s">
        <v>11</v>
      </c>
      <c r="K9" s="10" t="s">
        <v>12</v>
      </c>
      <c r="L9" s="10" t="s">
        <v>13</v>
      </c>
      <c r="M9" s="10" t="s">
        <v>14</v>
      </c>
      <c r="N9" s="10" t="s">
        <v>469</v>
      </c>
      <c r="O9" s="10" t="s">
        <v>15</v>
      </c>
      <c r="P9" s="11" t="s">
        <v>16</v>
      </c>
      <c r="Q9" s="10" t="s">
        <v>17</v>
      </c>
      <c r="R9" s="10" t="s">
        <v>18</v>
      </c>
      <c r="S9" s="10" t="s">
        <v>19</v>
      </c>
      <c r="T9" s="10" t="s">
        <v>20</v>
      </c>
      <c r="U9" s="10" t="s">
        <v>21</v>
      </c>
      <c r="V9" s="10" t="s">
        <v>22</v>
      </c>
      <c r="W9" s="10" t="s">
        <v>23</v>
      </c>
      <c r="X9" s="11" t="s">
        <v>24</v>
      </c>
      <c r="Y9" s="12" t="s">
        <v>25</v>
      </c>
      <c r="Z9" s="12" t="s">
        <v>26</v>
      </c>
      <c r="AA9" s="12" t="s">
        <v>27</v>
      </c>
      <c r="AB9" s="13" t="s">
        <v>28</v>
      </c>
      <c r="AC9" s="14"/>
    </row>
    <row r="10" spans="1:29" outlineLevel="4" x14ac:dyDescent="0.25">
      <c r="A10" s="15" t="s">
        <v>29</v>
      </c>
      <c r="B10" s="16" t="s">
        <v>30</v>
      </c>
      <c r="C10" s="16" t="s">
        <v>31</v>
      </c>
      <c r="D10" s="16" t="s">
        <v>32</v>
      </c>
      <c r="E10" s="16"/>
      <c r="F10" s="16" t="s">
        <v>33</v>
      </c>
      <c r="G10" s="16">
        <v>1111</v>
      </c>
      <c r="H10" s="16">
        <v>3480</v>
      </c>
      <c r="I10" s="17" t="s">
        <v>34</v>
      </c>
      <c r="J10" s="18">
        <v>3491626363</v>
      </c>
      <c r="K10" s="19">
        <v>3491626363</v>
      </c>
      <c r="L10" s="19">
        <v>0</v>
      </c>
      <c r="M10" s="19">
        <v>0</v>
      </c>
      <c r="N10" s="19">
        <v>0</v>
      </c>
      <c r="O10" s="19">
        <v>3491626363</v>
      </c>
      <c r="P10" s="19">
        <v>0</v>
      </c>
      <c r="Q10" s="19">
        <v>0</v>
      </c>
      <c r="R10" s="19">
        <v>0</v>
      </c>
      <c r="S10" s="19">
        <v>883893884.51999998</v>
      </c>
      <c r="T10" s="19">
        <v>883893884.51999998</v>
      </c>
      <c r="U10" s="19">
        <v>2607732478.48</v>
      </c>
      <c r="V10" s="19">
        <v>2607732478.48</v>
      </c>
      <c r="W10" s="19">
        <v>0</v>
      </c>
      <c r="X10" s="19">
        <v>2607732478.48</v>
      </c>
      <c r="Y10" s="20">
        <f>$S10/$K10</f>
        <v>0.25314675530189312</v>
      </c>
      <c r="Z10" s="20">
        <f>$S10/$O10</f>
        <v>0.25314675530189312</v>
      </c>
      <c r="AA10" s="20">
        <f>(($P10+$Q10+$R10)/$O10)</f>
        <v>0</v>
      </c>
      <c r="AB10" s="21">
        <f>$Z10+$AA10</f>
        <v>0.25314675530189312</v>
      </c>
    </row>
    <row r="11" spans="1:29" outlineLevel="4" x14ac:dyDescent="0.25">
      <c r="A11" s="15" t="s">
        <v>29</v>
      </c>
      <c r="B11" s="16" t="s">
        <v>30</v>
      </c>
      <c r="C11" s="16" t="s">
        <v>31</v>
      </c>
      <c r="D11" s="16" t="s">
        <v>35</v>
      </c>
      <c r="E11" s="16"/>
      <c r="F11" s="16" t="s">
        <v>33</v>
      </c>
      <c r="G11" s="16">
        <v>1111</v>
      </c>
      <c r="H11" s="16">
        <v>3480</v>
      </c>
      <c r="I11" s="17" t="s">
        <v>36</v>
      </c>
      <c r="J11" s="18">
        <v>15253911</v>
      </c>
      <c r="K11" s="19">
        <v>15253911</v>
      </c>
      <c r="L11" s="19">
        <v>0</v>
      </c>
      <c r="M11" s="19">
        <v>0</v>
      </c>
      <c r="N11" s="19">
        <v>0</v>
      </c>
      <c r="O11" s="19">
        <v>15253911</v>
      </c>
      <c r="P11" s="19">
        <v>0</v>
      </c>
      <c r="Q11" s="19">
        <v>0</v>
      </c>
      <c r="R11" s="19">
        <v>0</v>
      </c>
      <c r="S11" s="19">
        <v>4655600</v>
      </c>
      <c r="T11" s="19">
        <v>4655600</v>
      </c>
      <c r="U11" s="19">
        <v>10598311</v>
      </c>
      <c r="V11" s="19">
        <v>10598311</v>
      </c>
      <c r="W11" s="19">
        <v>0</v>
      </c>
      <c r="X11" s="19">
        <v>10598311</v>
      </c>
      <c r="Y11" s="20">
        <f t="shared" ref="Y11:Y74" si="0">$S11/$K11</f>
        <v>0.30520697282159309</v>
      </c>
      <c r="Z11" s="20">
        <f t="shared" ref="Z11:Z74" si="1">$S11/$O11</f>
        <v>0.30520697282159309</v>
      </c>
      <c r="AA11" s="20">
        <f t="shared" ref="AA11:AA74" si="2">(($P11+$Q11+$R11)/$O11)</f>
        <v>0</v>
      </c>
      <c r="AB11" s="21">
        <f t="shared" ref="AB11:AB74" si="3">$Z11+$AA11</f>
        <v>0.30520697282159309</v>
      </c>
    </row>
    <row r="12" spans="1:29" outlineLevel="4" x14ac:dyDescent="0.25">
      <c r="A12" s="15" t="s">
        <v>29</v>
      </c>
      <c r="B12" s="16" t="s">
        <v>30</v>
      </c>
      <c r="C12" s="16" t="s">
        <v>31</v>
      </c>
      <c r="D12" s="16" t="s">
        <v>37</v>
      </c>
      <c r="E12" s="16"/>
      <c r="F12" s="16" t="s">
        <v>33</v>
      </c>
      <c r="G12" s="16">
        <v>1111</v>
      </c>
      <c r="H12" s="16">
        <v>3480</v>
      </c>
      <c r="I12" s="17" t="s">
        <v>38</v>
      </c>
      <c r="J12" s="18">
        <v>48830929</v>
      </c>
      <c r="K12" s="19">
        <v>48830929</v>
      </c>
      <c r="L12" s="19">
        <v>0</v>
      </c>
      <c r="M12" s="19">
        <v>0</v>
      </c>
      <c r="N12" s="19">
        <v>0</v>
      </c>
      <c r="O12" s="19">
        <v>48830929</v>
      </c>
      <c r="P12" s="19">
        <v>0</v>
      </c>
      <c r="Q12" s="19">
        <v>0</v>
      </c>
      <c r="R12" s="19">
        <v>0</v>
      </c>
      <c r="S12" s="19">
        <v>10655196.35</v>
      </c>
      <c r="T12" s="19">
        <v>10655196.35</v>
      </c>
      <c r="U12" s="19">
        <v>38175732.649999999</v>
      </c>
      <c r="V12" s="19">
        <v>38175732.649999999</v>
      </c>
      <c r="W12" s="19">
        <v>0</v>
      </c>
      <c r="X12" s="19">
        <v>38175732.649999999</v>
      </c>
      <c r="Y12" s="20">
        <f t="shared" si="0"/>
        <v>0.21820589057398437</v>
      </c>
      <c r="Z12" s="20">
        <f t="shared" si="1"/>
        <v>0.21820589057398437</v>
      </c>
      <c r="AA12" s="20">
        <f t="shared" si="2"/>
        <v>0</v>
      </c>
      <c r="AB12" s="21">
        <f t="shared" si="3"/>
        <v>0.21820589057398437</v>
      </c>
    </row>
    <row r="13" spans="1:29" outlineLevel="4" x14ac:dyDescent="0.25">
      <c r="A13" s="15" t="s">
        <v>29</v>
      </c>
      <c r="B13" s="16" t="s">
        <v>30</v>
      </c>
      <c r="C13" s="16" t="s">
        <v>31</v>
      </c>
      <c r="D13" s="16" t="s">
        <v>39</v>
      </c>
      <c r="E13" s="16"/>
      <c r="F13" s="16" t="s">
        <v>33</v>
      </c>
      <c r="G13" s="16">
        <v>1111</v>
      </c>
      <c r="H13" s="16">
        <v>3480</v>
      </c>
      <c r="I13" s="17" t="s">
        <v>40</v>
      </c>
      <c r="J13" s="18">
        <v>39937838</v>
      </c>
      <c r="K13" s="19">
        <v>39937838</v>
      </c>
      <c r="L13" s="19">
        <v>0</v>
      </c>
      <c r="M13" s="19">
        <v>0</v>
      </c>
      <c r="N13" s="19">
        <v>0</v>
      </c>
      <c r="O13" s="19">
        <v>39937838</v>
      </c>
      <c r="P13" s="19">
        <v>0</v>
      </c>
      <c r="Q13" s="19">
        <v>34642879.520000003</v>
      </c>
      <c r="R13" s="19">
        <v>0</v>
      </c>
      <c r="S13" s="19">
        <v>5294958.4800000004</v>
      </c>
      <c r="T13" s="19">
        <v>5294958.4800000004</v>
      </c>
      <c r="U13" s="19">
        <v>0</v>
      </c>
      <c r="V13" s="19">
        <v>0</v>
      </c>
      <c r="W13" s="19">
        <v>0</v>
      </c>
      <c r="X13" s="19">
        <v>-3.7252902984619141E-9</v>
      </c>
      <c r="Y13" s="20">
        <f t="shared" si="0"/>
        <v>0.13257999794580769</v>
      </c>
      <c r="Z13" s="20">
        <f t="shared" si="1"/>
        <v>0.13257999794580769</v>
      </c>
      <c r="AA13" s="20">
        <f t="shared" si="2"/>
        <v>0.86742000205419245</v>
      </c>
      <c r="AB13" s="21">
        <f t="shared" si="3"/>
        <v>1.0000000000000002</v>
      </c>
    </row>
    <row r="14" spans="1:29" outlineLevel="4" x14ac:dyDescent="0.25">
      <c r="A14" s="15" t="s">
        <v>29</v>
      </c>
      <c r="B14" s="16" t="s">
        <v>30</v>
      </c>
      <c r="C14" s="16" t="s">
        <v>31</v>
      </c>
      <c r="D14" s="16" t="s">
        <v>41</v>
      </c>
      <c r="E14" s="16"/>
      <c r="F14" s="16" t="s">
        <v>33</v>
      </c>
      <c r="G14" s="16">
        <v>1111</v>
      </c>
      <c r="H14" s="16">
        <v>3480</v>
      </c>
      <c r="I14" s="17" t="s">
        <v>42</v>
      </c>
      <c r="J14" s="18">
        <v>950535064</v>
      </c>
      <c r="K14" s="19">
        <v>950535064</v>
      </c>
      <c r="L14" s="19">
        <v>0</v>
      </c>
      <c r="M14" s="19">
        <v>0</v>
      </c>
      <c r="N14" s="19">
        <v>0</v>
      </c>
      <c r="O14" s="19">
        <v>950535064</v>
      </c>
      <c r="P14" s="19">
        <v>0</v>
      </c>
      <c r="Q14" s="19">
        <v>0</v>
      </c>
      <c r="R14" s="19">
        <v>0</v>
      </c>
      <c r="S14" s="19">
        <v>237760286.99000001</v>
      </c>
      <c r="T14" s="19">
        <v>237760286.99000001</v>
      </c>
      <c r="U14" s="19">
        <v>712774777.00999999</v>
      </c>
      <c r="V14" s="19">
        <v>712774777.00999999</v>
      </c>
      <c r="W14" s="19">
        <v>0</v>
      </c>
      <c r="X14" s="19">
        <v>712774777.00999999</v>
      </c>
      <c r="Y14" s="20">
        <f t="shared" si="0"/>
        <v>0.25013310502136299</v>
      </c>
      <c r="Z14" s="20">
        <f t="shared" si="1"/>
        <v>0.25013310502136299</v>
      </c>
      <c r="AA14" s="20">
        <f t="shared" si="2"/>
        <v>0</v>
      </c>
      <c r="AB14" s="21">
        <f t="shared" si="3"/>
        <v>0.25013310502136299</v>
      </c>
    </row>
    <row r="15" spans="1:29" ht="30" outlineLevel="4" x14ac:dyDescent="0.25">
      <c r="A15" s="15" t="s">
        <v>29</v>
      </c>
      <c r="B15" s="16" t="s">
        <v>30</v>
      </c>
      <c r="C15" s="16" t="s">
        <v>31</v>
      </c>
      <c r="D15" s="16" t="s">
        <v>43</v>
      </c>
      <c r="E15" s="16"/>
      <c r="F15" s="16" t="s">
        <v>33</v>
      </c>
      <c r="G15" s="16">
        <v>1111</v>
      </c>
      <c r="H15" s="16">
        <v>3480</v>
      </c>
      <c r="I15" s="17" t="s">
        <v>44</v>
      </c>
      <c r="J15" s="18">
        <v>1497442473</v>
      </c>
      <c r="K15" s="19">
        <v>1497442473</v>
      </c>
      <c r="L15" s="19">
        <v>0</v>
      </c>
      <c r="M15" s="19">
        <v>0</v>
      </c>
      <c r="N15" s="19">
        <v>0</v>
      </c>
      <c r="O15" s="19">
        <v>1497442473</v>
      </c>
      <c r="P15" s="19">
        <v>0</v>
      </c>
      <c r="Q15" s="19">
        <v>0</v>
      </c>
      <c r="R15" s="19">
        <v>0</v>
      </c>
      <c r="S15" s="19">
        <v>384554923.31999999</v>
      </c>
      <c r="T15" s="19">
        <v>384554923.31999999</v>
      </c>
      <c r="U15" s="19">
        <v>1112887549.6800001</v>
      </c>
      <c r="V15" s="19">
        <v>1112887549.6800001</v>
      </c>
      <c r="W15" s="19">
        <v>0</v>
      </c>
      <c r="X15" s="19">
        <v>1112887549.6800001</v>
      </c>
      <c r="Y15" s="20">
        <f t="shared" si="0"/>
        <v>0.25680781081998866</v>
      </c>
      <c r="Z15" s="20">
        <f t="shared" si="1"/>
        <v>0.25680781081998866</v>
      </c>
      <c r="AA15" s="20">
        <f t="shared" si="2"/>
        <v>0</v>
      </c>
      <c r="AB15" s="21">
        <f t="shared" si="3"/>
        <v>0.25680781081998866</v>
      </c>
    </row>
    <row r="16" spans="1:29" outlineLevel="4" x14ac:dyDescent="0.25">
      <c r="A16" s="15" t="s">
        <v>29</v>
      </c>
      <c r="B16" s="16" t="s">
        <v>30</v>
      </c>
      <c r="C16" s="16" t="s">
        <v>31</v>
      </c>
      <c r="D16" s="16" t="s">
        <v>45</v>
      </c>
      <c r="E16" s="16"/>
      <c r="F16" s="16" t="s">
        <v>33</v>
      </c>
      <c r="G16" s="16">
        <v>1111</v>
      </c>
      <c r="H16" s="16">
        <v>3480</v>
      </c>
      <c r="I16" s="17" t="s">
        <v>46</v>
      </c>
      <c r="J16" s="18">
        <v>564558249</v>
      </c>
      <c r="K16" s="19">
        <v>564558249</v>
      </c>
      <c r="L16" s="19">
        <v>0</v>
      </c>
      <c r="M16" s="19">
        <v>0</v>
      </c>
      <c r="N16" s="19">
        <v>0</v>
      </c>
      <c r="O16" s="19">
        <v>564558249</v>
      </c>
      <c r="P16" s="19">
        <v>0</v>
      </c>
      <c r="Q16" s="19">
        <v>0</v>
      </c>
      <c r="R16" s="19">
        <v>0</v>
      </c>
      <c r="S16" s="19">
        <v>6163395.6900000004</v>
      </c>
      <c r="T16" s="19">
        <v>6163395.6900000004</v>
      </c>
      <c r="U16" s="19">
        <v>558394853.30999994</v>
      </c>
      <c r="V16" s="19">
        <v>558394853.30999994</v>
      </c>
      <c r="W16" s="19">
        <v>0</v>
      </c>
      <c r="X16" s="19">
        <v>558394853.30999994</v>
      </c>
      <c r="Y16" s="20">
        <f t="shared" si="0"/>
        <v>1.0917200662495324E-2</v>
      </c>
      <c r="Z16" s="20">
        <f t="shared" si="1"/>
        <v>1.0917200662495324E-2</v>
      </c>
      <c r="AA16" s="20">
        <f t="shared" si="2"/>
        <v>0</v>
      </c>
      <c r="AB16" s="21">
        <f t="shared" si="3"/>
        <v>1.0917200662495324E-2</v>
      </c>
    </row>
    <row r="17" spans="1:28" outlineLevel="4" x14ac:dyDescent="0.25">
      <c r="A17" s="15" t="s">
        <v>29</v>
      </c>
      <c r="B17" s="16" t="s">
        <v>30</v>
      </c>
      <c r="C17" s="16" t="s">
        <v>31</v>
      </c>
      <c r="D17" s="16" t="s">
        <v>47</v>
      </c>
      <c r="E17" s="16"/>
      <c r="F17" s="16" t="s">
        <v>33</v>
      </c>
      <c r="G17" s="16">
        <v>1111</v>
      </c>
      <c r="H17" s="16">
        <v>3480</v>
      </c>
      <c r="I17" s="17" t="s">
        <v>48</v>
      </c>
      <c r="J17" s="18">
        <v>494007344</v>
      </c>
      <c r="K17" s="19">
        <v>499007344</v>
      </c>
      <c r="L17" s="19">
        <v>0</v>
      </c>
      <c r="M17" s="19">
        <v>0</v>
      </c>
      <c r="N17" s="19">
        <v>0</v>
      </c>
      <c r="O17" s="19">
        <v>499007344</v>
      </c>
      <c r="P17" s="19">
        <v>0</v>
      </c>
      <c r="Q17" s="19">
        <v>429788</v>
      </c>
      <c r="R17" s="19">
        <v>0</v>
      </c>
      <c r="S17" s="19">
        <v>498530538.31999999</v>
      </c>
      <c r="T17" s="19">
        <v>498530538.31999999</v>
      </c>
      <c r="U17" s="19">
        <v>47017.68</v>
      </c>
      <c r="V17" s="19">
        <v>47017.68</v>
      </c>
      <c r="W17" s="19">
        <v>0</v>
      </c>
      <c r="X17" s="19">
        <v>47017.680000007153</v>
      </c>
      <c r="Y17" s="20">
        <f t="shared" si="0"/>
        <v>0.99904449165782216</v>
      </c>
      <c r="Z17" s="20">
        <f t="shared" si="1"/>
        <v>0.99904449165782216</v>
      </c>
      <c r="AA17" s="20">
        <f t="shared" si="2"/>
        <v>8.6128592127493822E-4</v>
      </c>
      <c r="AB17" s="21">
        <f t="shared" si="3"/>
        <v>0.99990577757909715</v>
      </c>
    </row>
    <row r="18" spans="1:28" outlineLevel="4" x14ac:dyDescent="0.25">
      <c r="A18" s="15" t="s">
        <v>29</v>
      </c>
      <c r="B18" s="16" t="s">
        <v>30</v>
      </c>
      <c r="C18" s="16" t="s">
        <v>31</v>
      </c>
      <c r="D18" s="16" t="s">
        <v>49</v>
      </c>
      <c r="E18" s="16"/>
      <c r="F18" s="16" t="s">
        <v>33</v>
      </c>
      <c r="G18" s="16">
        <v>1111</v>
      </c>
      <c r="H18" s="16">
        <v>3480</v>
      </c>
      <c r="I18" s="17" t="s">
        <v>50</v>
      </c>
      <c r="J18" s="18">
        <v>350545346</v>
      </c>
      <c r="K18" s="19">
        <v>350545346</v>
      </c>
      <c r="L18" s="19">
        <v>0</v>
      </c>
      <c r="M18" s="19">
        <v>0</v>
      </c>
      <c r="N18" s="19">
        <v>0</v>
      </c>
      <c r="O18" s="19">
        <v>350545346</v>
      </c>
      <c r="P18" s="19">
        <v>0</v>
      </c>
      <c r="Q18" s="19">
        <v>0</v>
      </c>
      <c r="R18" s="19">
        <v>0</v>
      </c>
      <c r="S18" s="19">
        <v>84726394.079999998</v>
      </c>
      <c r="T18" s="19">
        <v>84726394.079999998</v>
      </c>
      <c r="U18" s="19">
        <v>265818951.91999999</v>
      </c>
      <c r="V18" s="19">
        <v>265818951.91999999</v>
      </c>
      <c r="W18" s="19">
        <v>0</v>
      </c>
      <c r="X18" s="19">
        <v>265818951.92000002</v>
      </c>
      <c r="Y18" s="20">
        <f t="shared" si="0"/>
        <v>0.24169881314014077</v>
      </c>
      <c r="Z18" s="20">
        <f t="shared" si="1"/>
        <v>0.24169881314014077</v>
      </c>
      <c r="AA18" s="20">
        <f t="shared" si="2"/>
        <v>0</v>
      </c>
      <c r="AB18" s="21">
        <f t="shared" si="3"/>
        <v>0.24169881314014077</v>
      </c>
    </row>
    <row r="19" spans="1:28" ht="120" outlineLevel="4" x14ac:dyDescent="0.25">
      <c r="A19" s="15" t="s">
        <v>29</v>
      </c>
      <c r="B19" s="16" t="s">
        <v>30</v>
      </c>
      <c r="C19" s="16" t="s">
        <v>31</v>
      </c>
      <c r="D19" s="16" t="s">
        <v>51</v>
      </c>
      <c r="E19" s="16" t="s">
        <v>52</v>
      </c>
      <c r="F19" s="16" t="s">
        <v>33</v>
      </c>
      <c r="G19" s="16">
        <v>1112</v>
      </c>
      <c r="H19" s="16">
        <v>3480</v>
      </c>
      <c r="I19" s="17" t="s">
        <v>53</v>
      </c>
      <c r="J19" s="18">
        <v>639917507</v>
      </c>
      <c r="K19" s="19">
        <v>639917507</v>
      </c>
      <c r="L19" s="19">
        <v>0</v>
      </c>
      <c r="M19" s="19">
        <v>0</v>
      </c>
      <c r="N19" s="19">
        <v>0</v>
      </c>
      <c r="O19" s="19">
        <v>639917507</v>
      </c>
      <c r="P19" s="19">
        <v>0</v>
      </c>
      <c r="Q19" s="19">
        <v>450900917</v>
      </c>
      <c r="R19" s="19">
        <v>0</v>
      </c>
      <c r="S19" s="19">
        <v>189016590</v>
      </c>
      <c r="T19" s="19">
        <v>189016590</v>
      </c>
      <c r="U19" s="19">
        <v>0</v>
      </c>
      <c r="V19" s="19">
        <v>0</v>
      </c>
      <c r="W19" s="19">
        <v>0</v>
      </c>
      <c r="X19" s="19">
        <v>0</v>
      </c>
      <c r="Y19" s="20">
        <f t="shared" si="0"/>
        <v>0.29537649452056636</v>
      </c>
      <c r="Z19" s="20">
        <f t="shared" si="1"/>
        <v>0.29537649452056636</v>
      </c>
      <c r="AA19" s="20">
        <f t="shared" si="2"/>
        <v>0.70462350547943364</v>
      </c>
      <c r="AB19" s="21">
        <f t="shared" si="3"/>
        <v>1</v>
      </c>
    </row>
    <row r="20" spans="1:28" ht="75" outlineLevel="4" x14ac:dyDescent="0.25">
      <c r="A20" s="15" t="s">
        <v>29</v>
      </c>
      <c r="B20" s="16" t="s">
        <v>30</v>
      </c>
      <c r="C20" s="16" t="s">
        <v>31</v>
      </c>
      <c r="D20" s="16" t="s">
        <v>54</v>
      </c>
      <c r="E20" s="16" t="s">
        <v>52</v>
      </c>
      <c r="F20" s="16" t="s">
        <v>33</v>
      </c>
      <c r="G20" s="16">
        <v>1112</v>
      </c>
      <c r="H20" s="16">
        <v>3480</v>
      </c>
      <c r="I20" s="17" t="s">
        <v>55</v>
      </c>
      <c r="J20" s="18">
        <v>34590136</v>
      </c>
      <c r="K20" s="19">
        <v>34590136</v>
      </c>
      <c r="L20" s="19">
        <v>0</v>
      </c>
      <c r="M20" s="19">
        <v>0</v>
      </c>
      <c r="N20" s="19">
        <v>0</v>
      </c>
      <c r="O20" s="19">
        <v>34590136</v>
      </c>
      <c r="P20" s="19">
        <v>0</v>
      </c>
      <c r="Q20" s="19">
        <v>24378133</v>
      </c>
      <c r="R20" s="19">
        <v>0</v>
      </c>
      <c r="S20" s="19">
        <v>10212003</v>
      </c>
      <c r="T20" s="19">
        <v>10212003</v>
      </c>
      <c r="U20" s="19">
        <v>0</v>
      </c>
      <c r="V20" s="19">
        <v>0</v>
      </c>
      <c r="W20" s="19">
        <v>0</v>
      </c>
      <c r="X20" s="19">
        <v>0</v>
      </c>
      <c r="Y20" s="20">
        <f t="shared" si="0"/>
        <v>0.2952287611705256</v>
      </c>
      <c r="Z20" s="20">
        <f t="shared" si="1"/>
        <v>0.2952287611705256</v>
      </c>
      <c r="AA20" s="20">
        <f t="shared" si="2"/>
        <v>0.70477123882947434</v>
      </c>
      <c r="AB20" s="21">
        <f t="shared" si="3"/>
        <v>1</v>
      </c>
    </row>
    <row r="21" spans="1:28" ht="120" outlineLevel="4" x14ac:dyDescent="0.25">
      <c r="A21" s="15" t="s">
        <v>29</v>
      </c>
      <c r="B21" s="16" t="s">
        <v>30</v>
      </c>
      <c r="C21" s="16" t="s">
        <v>31</v>
      </c>
      <c r="D21" s="16" t="s">
        <v>56</v>
      </c>
      <c r="E21" s="16" t="s">
        <v>52</v>
      </c>
      <c r="F21" s="16" t="s">
        <v>33</v>
      </c>
      <c r="G21" s="16">
        <v>1112</v>
      </c>
      <c r="H21" s="16">
        <v>3480</v>
      </c>
      <c r="I21" s="17" t="s">
        <v>57</v>
      </c>
      <c r="J21" s="18">
        <v>134100416</v>
      </c>
      <c r="K21" s="19">
        <v>129100416</v>
      </c>
      <c r="L21" s="19">
        <v>0</v>
      </c>
      <c r="M21" s="19">
        <v>0</v>
      </c>
      <c r="N21" s="19">
        <v>0</v>
      </c>
      <c r="O21" s="19">
        <v>129100416</v>
      </c>
      <c r="P21" s="19">
        <v>0</v>
      </c>
      <c r="Q21" s="19">
        <v>97719952</v>
      </c>
      <c r="R21" s="19">
        <v>0</v>
      </c>
      <c r="S21" s="19">
        <v>31380464</v>
      </c>
      <c r="T21" s="19">
        <v>31380464</v>
      </c>
      <c r="U21" s="19">
        <v>0</v>
      </c>
      <c r="V21" s="19">
        <v>0</v>
      </c>
      <c r="W21" s="19">
        <v>0</v>
      </c>
      <c r="X21" s="19">
        <v>0</v>
      </c>
      <c r="Y21" s="20">
        <f t="shared" si="0"/>
        <v>0.24307020048641825</v>
      </c>
      <c r="Z21" s="20">
        <f t="shared" si="1"/>
        <v>0.24307020048641825</v>
      </c>
      <c r="AA21" s="20">
        <f t="shared" si="2"/>
        <v>0.75692979951358175</v>
      </c>
      <c r="AB21" s="21">
        <f t="shared" si="3"/>
        <v>1</v>
      </c>
    </row>
    <row r="22" spans="1:28" ht="90" outlineLevel="4" x14ac:dyDescent="0.25">
      <c r="A22" s="15" t="s">
        <v>29</v>
      </c>
      <c r="B22" s="16" t="s">
        <v>30</v>
      </c>
      <c r="C22" s="16" t="s">
        <v>31</v>
      </c>
      <c r="D22" s="16" t="s">
        <v>58</v>
      </c>
      <c r="E22" s="16" t="s">
        <v>52</v>
      </c>
      <c r="F22" s="16" t="s">
        <v>33</v>
      </c>
      <c r="G22" s="16">
        <v>1112</v>
      </c>
      <c r="H22" s="16">
        <v>3480</v>
      </c>
      <c r="I22" s="17" t="s">
        <v>59</v>
      </c>
      <c r="J22" s="18">
        <v>207540813</v>
      </c>
      <c r="K22" s="19">
        <v>207540813</v>
      </c>
      <c r="L22" s="19">
        <v>0</v>
      </c>
      <c r="M22" s="19">
        <v>0</v>
      </c>
      <c r="N22" s="19">
        <v>0</v>
      </c>
      <c r="O22" s="19">
        <v>207540813</v>
      </c>
      <c r="P22" s="19">
        <v>0</v>
      </c>
      <c r="Q22" s="19">
        <v>146268818</v>
      </c>
      <c r="R22" s="19">
        <v>0</v>
      </c>
      <c r="S22" s="19">
        <v>61271995</v>
      </c>
      <c r="T22" s="19">
        <v>61271995</v>
      </c>
      <c r="U22" s="19">
        <v>0</v>
      </c>
      <c r="V22" s="19">
        <v>0</v>
      </c>
      <c r="W22" s="19">
        <v>0</v>
      </c>
      <c r="X22" s="19">
        <v>0</v>
      </c>
      <c r="Y22" s="20">
        <f t="shared" si="0"/>
        <v>0.29522865461647779</v>
      </c>
      <c r="Z22" s="20">
        <f t="shared" si="1"/>
        <v>0.29522865461647779</v>
      </c>
      <c r="AA22" s="20">
        <f t="shared" si="2"/>
        <v>0.70477134538352226</v>
      </c>
      <c r="AB22" s="21">
        <f t="shared" si="3"/>
        <v>1</v>
      </c>
    </row>
    <row r="23" spans="1:28" ht="90" outlineLevel="4" x14ac:dyDescent="0.25">
      <c r="A23" s="15" t="s">
        <v>29</v>
      </c>
      <c r="B23" s="16" t="s">
        <v>30</v>
      </c>
      <c r="C23" s="16" t="s">
        <v>31</v>
      </c>
      <c r="D23" s="16" t="s">
        <v>60</v>
      </c>
      <c r="E23" s="16" t="s">
        <v>52</v>
      </c>
      <c r="F23" s="16" t="s">
        <v>33</v>
      </c>
      <c r="G23" s="16">
        <v>1112</v>
      </c>
      <c r="H23" s="16">
        <v>3480</v>
      </c>
      <c r="I23" s="17" t="s">
        <v>61</v>
      </c>
      <c r="J23" s="18">
        <v>103770407</v>
      </c>
      <c r="K23" s="19">
        <v>103770407</v>
      </c>
      <c r="L23" s="19">
        <v>0</v>
      </c>
      <c r="M23" s="19">
        <v>0</v>
      </c>
      <c r="N23" s="19">
        <v>0</v>
      </c>
      <c r="O23" s="19">
        <v>103770407</v>
      </c>
      <c r="P23" s="19">
        <v>0</v>
      </c>
      <c r="Q23" s="19">
        <v>73134391</v>
      </c>
      <c r="R23" s="19">
        <v>0</v>
      </c>
      <c r="S23" s="19">
        <v>30636016</v>
      </c>
      <c r="T23" s="19">
        <v>30636016</v>
      </c>
      <c r="U23" s="19">
        <v>0</v>
      </c>
      <c r="V23" s="19">
        <v>0</v>
      </c>
      <c r="W23" s="19">
        <v>0</v>
      </c>
      <c r="X23" s="19">
        <v>0</v>
      </c>
      <c r="Y23" s="20">
        <f t="shared" si="0"/>
        <v>0.29522883147215562</v>
      </c>
      <c r="Z23" s="20">
        <f t="shared" si="1"/>
        <v>0.29522883147215562</v>
      </c>
      <c r="AA23" s="20">
        <f t="shared" si="2"/>
        <v>0.70477116852784438</v>
      </c>
      <c r="AB23" s="21">
        <f t="shared" si="3"/>
        <v>1</v>
      </c>
    </row>
    <row r="24" spans="1:28" ht="75" outlineLevel="4" x14ac:dyDescent="0.25">
      <c r="A24" s="15" t="s">
        <v>29</v>
      </c>
      <c r="B24" s="16" t="s">
        <v>30</v>
      </c>
      <c r="C24" s="16" t="s">
        <v>31</v>
      </c>
      <c r="D24" s="16" t="s">
        <v>62</v>
      </c>
      <c r="E24" s="16" t="s">
        <v>52</v>
      </c>
      <c r="F24" s="16" t="s">
        <v>33</v>
      </c>
      <c r="G24" s="16">
        <v>1112</v>
      </c>
      <c r="H24" s="16">
        <v>3480</v>
      </c>
      <c r="I24" s="17" t="s">
        <v>63</v>
      </c>
      <c r="J24" s="18">
        <v>300848624</v>
      </c>
      <c r="K24" s="19">
        <v>300848624</v>
      </c>
      <c r="L24" s="19">
        <v>0</v>
      </c>
      <c r="M24" s="19">
        <v>0</v>
      </c>
      <c r="N24" s="19">
        <v>0</v>
      </c>
      <c r="O24" s="19">
        <v>300848624</v>
      </c>
      <c r="P24" s="19">
        <v>0</v>
      </c>
      <c r="Q24" s="19">
        <v>215382280.55000001</v>
      </c>
      <c r="R24" s="19">
        <v>0</v>
      </c>
      <c r="S24" s="19">
        <v>85466343.450000003</v>
      </c>
      <c r="T24" s="19">
        <v>85466343.450000003</v>
      </c>
      <c r="U24" s="19">
        <v>0</v>
      </c>
      <c r="V24" s="19">
        <v>0</v>
      </c>
      <c r="W24" s="19">
        <v>0</v>
      </c>
      <c r="X24" s="19">
        <v>-1.4901161193847656E-8</v>
      </c>
      <c r="Y24" s="20">
        <f t="shared" si="0"/>
        <v>0.28408420924005956</v>
      </c>
      <c r="Z24" s="20">
        <f t="shared" si="1"/>
        <v>0.28408420924005956</v>
      </c>
      <c r="AA24" s="20">
        <f t="shared" si="2"/>
        <v>0.7159157907599405</v>
      </c>
      <c r="AB24" s="21">
        <f t="shared" si="3"/>
        <v>1</v>
      </c>
    </row>
    <row r="25" spans="1:28" outlineLevel="3" x14ac:dyDescent="0.25">
      <c r="A25" s="37"/>
      <c r="B25" s="37"/>
      <c r="C25" s="36" t="s">
        <v>462</v>
      </c>
      <c r="D25" s="37"/>
      <c r="E25" s="37"/>
      <c r="F25" s="37"/>
      <c r="G25" s="37"/>
      <c r="H25" s="37"/>
      <c r="I25" s="38"/>
      <c r="J25" s="39">
        <f t="shared" ref="J25:X25" si="4">SUBTOTAL(9,J10:J24)</f>
        <v>8873505420</v>
      </c>
      <c r="K25" s="40">
        <f t="shared" si="4"/>
        <v>8873505420</v>
      </c>
      <c r="L25" s="40">
        <f t="shared" si="4"/>
        <v>0</v>
      </c>
      <c r="M25" s="40">
        <f t="shared" si="4"/>
        <v>0</v>
      </c>
      <c r="N25" s="40">
        <v>0</v>
      </c>
      <c r="O25" s="40">
        <f t="shared" si="4"/>
        <v>8873505420</v>
      </c>
      <c r="P25" s="40">
        <f t="shared" si="4"/>
        <v>0</v>
      </c>
      <c r="Q25" s="40">
        <f t="shared" si="4"/>
        <v>1042857159.0699999</v>
      </c>
      <c r="R25" s="40">
        <f t="shared" si="4"/>
        <v>0</v>
      </c>
      <c r="S25" s="40">
        <f t="shared" si="4"/>
        <v>2524218589.1999998</v>
      </c>
      <c r="T25" s="40">
        <f t="shared" si="4"/>
        <v>2524218589.1999998</v>
      </c>
      <c r="U25" s="40">
        <f t="shared" si="4"/>
        <v>5306429671.7300014</v>
      </c>
      <c r="V25" s="40">
        <f t="shared" si="4"/>
        <v>5306429671.7300014</v>
      </c>
      <c r="W25" s="40">
        <f t="shared" si="4"/>
        <v>0</v>
      </c>
      <c r="X25" s="40">
        <f t="shared" si="4"/>
        <v>5306429671.7300014</v>
      </c>
      <c r="Y25" s="41">
        <f t="shared" si="0"/>
        <v>0.28446690115392975</v>
      </c>
      <c r="Z25" s="41">
        <f t="shared" si="1"/>
        <v>0.28446690115392975</v>
      </c>
      <c r="AA25" s="41">
        <f t="shared" si="2"/>
        <v>0.11752482358544611</v>
      </c>
      <c r="AB25" s="41">
        <f t="shared" si="3"/>
        <v>0.40199172473937583</v>
      </c>
    </row>
    <row r="26" spans="1:28" outlineLevel="4" x14ac:dyDescent="0.25">
      <c r="A26" s="15" t="s">
        <v>29</v>
      </c>
      <c r="B26" s="16" t="s">
        <v>30</v>
      </c>
      <c r="C26" s="16" t="s">
        <v>64</v>
      </c>
      <c r="D26" s="16" t="s">
        <v>65</v>
      </c>
      <c r="E26" s="16"/>
      <c r="F26" s="16" t="s">
        <v>33</v>
      </c>
      <c r="G26" s="16">
        <v>1120</v>
      </c>
      <c r="H26" s="16">
        <v>3480</v>
      </c>
      <c r="I26" s="17" t="s">
        <v>66</v>
      </c>
      <c r="J26" s="18">
        <v>40547719</v>
      </c>
      <c r="K26" s="19">
        <v>40547719</v>
      </c>
      <c r="L26" s="19">
        <v>0</v>
      </c>
      <c r="M26" s="19">
        <v>240000</v>
      </c>
      <c r="N26" s="19">
        <v>0</v>
      </c>
      <c r="O26" s="19">
        <v>40787719</v>
      </c>
      <c r="P26" s="19">
        <v>0</v>
      </c>
      <c r="Q26" s="19">
        <v>22490252.739999998</v>
      </c>
      <c r="R26" s="19">
        <v>0</v>
      </c>
      <c r="S26" s="19">
        <v>455570.8</v>
      </c>
      <c r="T26" s="19">
        <v>349870.6</v>
      </c>
      <c r="U26" s="19">
        <v>17397895.460000001</v>
      </c>
      <c r="V26" s="19">
        <v>17601895.460000001</v>
      </c>
      <c r="W26" s="19">
        <v>0</v>
      </c>
      <c r="X26" s="19">
        <v>17841895.460000001</v>
      </c>
      <c r="Y26" s="20">
        <f t="shared" si="0"/>
        <v>1.123542362518592E-2</v>
      </c>
      <c r="Z26" s="20">
        <f t="shared" si="1"/>
        <v>1.1169312998356195E-2</v>
      </c>
      <c r="AA26" s="20">
        <f t="shared" si="2"/>
        <v>0.55139765820197006</v>
      </c>
      <c r="AB26" s="21">
        <f t="shared" si="3"/>
        <v>0.56256697120032628</v>
      </c>
    </row>
    <row r="27" spans="1:28" outlineLevel="4" x14ac:dyDescent="0.25">
      <c r="A27" s="15" t="s">
        <v>29</v>
      </c>
      <c r="B27" s="16" t="s">
        <v>30</v>
      </c>
      <c r="C27" s="16" t="s">
        <v>64</v>
      </c>
      <c r="D27" s="16" t="s">
        <v>67</v>
      </c>
      <c r="E27" s="16"/>
      <c r="F27" s="16" t="s">
        <v>33</v>
      </c>
      <c r="G27" s="16">
        <v>1120</v>
      </c>
      <c r="H27" s="16">
        <v>3480</v>
      </c>
      <c r="I27" s="17" t="s">
        <v>68</v>
      </c>
      <c r="J27" s="18">
        <v>8250000</v>
      </c>
      <c r="K27" s="19">
        <v>8250000</v>
      </c>
      <c r="L27" s="19">
        <v>0</v>
      </c>
      <c r="M27" s="19">
        <v>-240000</v>
      </c>
      <c r="N27" s="19">
        <v>0</v>
      </c>
      <c r="O27" s="19">
        <v>8010000</v>
      </c>
      <c r="P27" s="19">
        <v>1031032</v>
      </c>
      <c r="Q27" s="19">
        <v>53675</v>
      </c>
      <c r="R27" s="19">
        <v>0</v>
      </c>
      <c r="S27" s="19">
        <v>0</v>
      </c>
      <c r="T27" s="19">
        <v>0</v>
      </c>
      <c r="U27" s="19">
        <v>6925293</v>
      </c>
      <c r="V27" s="19">
        <v>7165293</v>
      </c>
      <c r="W27" s="19">
        <v>0</v>
      </c>
      <c r="X27" s="19">
        <v>6925293</v>
      </c>
      <c r="Y27" s="20">
        <f t="shared" si="0"/>
        <v>0</v>
      </c>
      <c r="Z27" s="20">
        <f t="shared" si="1"/>
        <v>0</v>
      </c>
      <c r="AA27" s="20">
        <f t="shared" si="2"/>
        <v>0.13541910112359551</v>
      </c>
      <c r="AB27" s="21">
        <f t="shared" si="3"/>
        <v>0.13541910112359551</v>
      </c>
    </row>
    <row r="28" spans="1:28" ht="30" outlineLevel="4" x14ac:dyDescent="0.25">
      <c r="A28" s="15" t="s">
        <v>29</v>
      </c>
      <c r="B28" s="16" t="s">
        <v>30</v>
      </c>
      <c r="C28" s="16" t="s">
        <v>64</v>
      </c>
      <c r="D28" s="16" t="s">
        <v>69</v>
      </c>
      <c r="E28" s="16"/>
      <c r="F28" s="16" t="s">
        <v>33</v>
      </c>
      <c r="G28" s="16">
        <v>1120</v>
      </c>
      <c r="H28" s="16">
        <v>3480</v>
      </c>
      <c r="I28" s="17" t="s">
        <v>70</v>
      </c>
      <c r="J28" s="18">
        <v>65804000</v>
      </c>
      <c r="K28" s="19">
        <v>65804000</v>
      </c>
      <c r="L28" s="19">
        <v>0</v>
      </c>
      <c r="M28" s="19">
        <v>0</v>
      </c>
      <c r="N28" s="19">
        <v>0</v>
      </c>
      <c r="O28" s="19">
        <v>65804000</v>
      </c>
      <c r="P28" s="19">
        <v>0</v>
      </c>
      <c r="Q28" s="19">
        <v>6299949.7800000003</v>
      </c>
      <c r="R28" s="19">
        <v>0</v>
      </c>
      <c r="S28" s="19">
        <v>0</v>
      </c>
      <c r="T28" s="19">
        <v>0</v>
      </c>
      <c r="U28" s="19">
        <v>59504050.219999999</v>
      </c>
      <c r="V28" s="19">
        <v>59504050.219999999</v>
      </c>
      <c r="W28" s="19">
        <v>0</v>
      </c>
      <c r="X28" s="19">
        <v>59504050.219999999</v>
      </c>
      <c r="Y28" s="20">
        <f t="shared" si="0"/>
        <v>0</v>
      </c>
      <c r="Z28" s="20">
        <f t="shared" si="1"/>
        <v>0</v>
      </c>
      <c r="AA28" s="20">
        <f t="shared" si="2"/>
        <v>9.5738097684031367E-2</v>
      </c>
      <c r="AB28" s="21">
        <f t="shared" si="3"/>
        <v>9.5738097684031367E-2</v>
      </c>
    </row>
    <row r="29" spans="1:28" ht="75" outlineLevel="4" x14ac:dyDescent="0.25">
      <c r="A29" s="15" t="s">
        <v>29</v>
      </c>
      <c r="B29" s="16" t="s">
        <v>30</v>
      </c>
      <c r="C29" s="16" t="s">
        <v>64</v>
      </c>
      <c r="D29" s="16" t="s">
        <v>71</v>
      </c>
      <c r="E29" s="16"/>
      <c r="F29" s="16" t="s">
        <v>33</v>
      </c>
      <c r="G29" s="16">
        <v>1120</v>
      </c>
      <c r="H29" s="16">
        <v>3480</v>
      </c>
      <c r="I29" s="17" t="s">
        <v>72</v>
      </c>
      <c r="J29" s="18">
        <v>12709375</v>
      </c>
      <c r="K29" s="19">
        <v>12709375</v>
      </c>
      <c r="L29" s="19">
        <v>0</v>
      </c>
      <c r="M29" s="19">
        <v>-7709375</v>
      </c>
      <c r="N29" s="19">
        <v>0</v>
      </c>
      <c r="O29" s="19">
        <v>5000000</v>
      </c>
      <c r="P29" s="19">
        <v>0</v>
      </c>
      <c r="Q29" s="19">
        <v>0</v>
      </c>
      <c r="R29" s="19">
        <v>0</v>
      </c>
      <c r="S29" s="19">
        <v>0</v>
      </c>
      <c r="T29" s="19">
        <v>0</v>
      </c>
      <c r="U29" s="19">
        <v>5000000</v>
      </c>
      <c r="V29" s="19">
        <v>12709375</v>
      </c>
      <c r="W29" s="19">
        <v>0</v>
      </c>
      <c r="X29" s="19">
        <v>5000000</v>
      </c>
      <c r="Y29" s="20">
        <f t="shared" si="0"/>
        <v>0</v>
      </c>
      <c r="Z29" s="20">
        <f t="shared" si="1"/>
        <v>0</v>
      </c>
      <c r="AA29" s="20">
        <f t="shared" si="2"/>
        <v>0</v>
      </c>
      <c r="AB29" s="21">
        <f t="shared" si="3"/>
        <v>0</v>
      </c>
    </row>
    <row r="30" spans="1:28" ht="105" outlineLevel="4" x14ac:dyDescent="0.25">
      <c r="A30" s="15" t="s">
        <v>29</v>
      </c>
      <c r="B30" s="16" t="s">
        <v>30</v>
      </c>
      <c r="C30" s="16" t="s">
        <v>64</v>
      </c>
      <c r="D30" s="16" t="s">
        <v>73</v>
      </c>
      <c r="E30" s="16"/>
      <c r="F30" s="16" t="s">
        <v>33</v>
      </c>
      <c r="G30" s="16">
        <v>1120</v>
      </c>
      <c r="H30" s="16">
        <v>3480</v>
      </c>
      <c r="I30" s="17" t="s">
        <v>74</v>
      </c>
      <c r="J30" s="18">
        <v>6500000</v>
      </c>
      <c r="K30" s="19">
        <v>6500000</v>
      </c>
      <c r="L30" s="19">
        <v>0</v>
      </c>
      <c r="M30" s="19">
        <v>-6500000</v>
      </c>
      <c r="N30" s="19">
        <v>0</v>
      </c>
      <c r="O30" s="19">
        <v>0</v>
      </c>
      <c r="P30" s="19">
        <v>0</v>
      </c>
      <c r="Q30" s="19">
        <v>0</v>
      </c>
      <c r="R30" s="19">
        <v>0</v>
      </c>
      <c r="S30" s="19">
        <v>0</v>
      </c>
      <c r="T30" s="19">
        <v>0</v>
      </c>
      <c r="U30" s="19">
        <v>0</v>
      </c>
      <c r="V30" s="19">
        <v>6500000</v>
      </c>
      <c r="W30" s="19">
        <v>0</v>
      </c>
      <c r="X30" s="19">
        <v>0</v>
      </c>
      <c r="Y30" s="20">
        <f t="shared" si="0"/>
        <v>0</v>
      </c>
      <c r="Z30" s="20">
        <f>IF(O30=0,0,$S30/$O30)</f>
        <v>0</v>
      </c>
      <c r="AA30" s="20">
        <v>0</v>
      </c>
      <c r="AB30" s="21">
        <f t="shared" si="3"/>
        <v>0</v>
      </c>
    </row>
    <row r="31" spans="1:28" ht="45" outlineLevel="4" x14ac:dyDescent="0.25">
      <c r="A31" s="15" t="s">
        <v>29</v>
      </c>
      <c r="B31" s="16" t="s">
        <v>30</v>
      </c>
      <c r="C31" s="16" t="s">
        <v>64</v>
      </c>
      <c r="D31" s="16" t="s">
        <v>75</v>
      </c>
      <c r="E31" s="16"/>
      <c r="F31" s="16" t="s">
        <v>33</v>
      </c>
      <c r="G31" s="16">
        <v>1120</v>
      </c>
      <c r="H31" s="16">
        <v>3480</v>
      </c>
      <c r="I31" s="17" t="s">
        <v>76</v>
      </c>
      <c r="J31" s="18">
        <v>138250</v>
      </c>
      <c r="K31" s="19">
        <v>138250</v>
      </c>
      <c r="L31" s="19">
        <v>0</v>
      </c>
      <c r="M31" s="19">
        <v>0</v>
      </c>
      <c r="N31" s="19">
        <v>0</v>
      </c>
      <c r="O31" s="19">
        <v>138250</v>
      </c>
      <c r="P31" s="19">
        <v>0</v>
      </c>
      <c r="Q31" s="19">
        <v>0</v>
      </c>
      <c r="R31" s="19">
        <v>0</v>
      </c>
      <c r="S31" s="19">
        <v>0</v>
      </c>
      <c r="T31" s="19">
        <v>0</v>
      </c>
      <c r="U31" s="19">
        <v>0</v>
      </c>
      <c r="V31" s="19">
        <v>138250</v>
      </c>
      <c r="W31" s="19">
        <v>0</v>
      </c>
      <c r="X31" s="19">
        <v>138250</v>
      </c>
      <c r="Y31" s="20">
        <f t="shared" si="0"/>
        <v>0</v>
      </c>
      <c r="Z31" s="20">
        <f t="shared" si="1"/>
        <v>0</v>
      </c>
      <c r="AA31" s="20">
        <f t="shared" si="2"/>
        <v>0</v>
      </c>
      <c r="AB31" s="21">
        <f t="shared" si="3"/>
        <v>0</v>
      </c>
    </row>
    <row r="32" spans="1:28" ht="60" outlineLevel="4" x14ac:dyDescent="0.25">
      <c r="A32" s="15" t="s">
        <v>29</v>
      </c>
      <c r="B32" s="16" t="s">
        <v>30</v>
      </c>
      <c r="C32" s="16" t="s">
        <v>64</v>
      </c>
      <c r="D32" s="16" t="s">
        <v>77</v>
      </c>
      <c r="E32" s="16"/>
      <c r="F32" s="16" t="s">
        <v>33</v>
      </c>
      <c r="G32" s="16">
        <v>1120</v>
      </c>
      <c r="H32" s="16">
        <v>3480</v>
      </c>
      <c r="I32" s="17" t="s">
        <v>78</v>
      </c>
      <c r="J32" s="18">
        <v>4800000</v>
      </c>
      <c r="K32" s="19">
        <v>4800000</v>
      </c>
      <c r="L32" s="19">
        <v>0</v>
      </c>
      <c r="M32" s="19">
        <v>-1800000</v>
      </c>
      <c r="N32" s="19">
        <v>0</v>
      </c>
      <c r="O32" s="19">
        <v>3000000</v>
      </c>
      <c r="P32" s="19">
        <v>0</v>
      </c>
      <c r="Q32" s="19">
        <v>0</v>
      </c>
      <c r="R32" s="19">
        <v>0</v>
      </c>
      <c r="S32" s="19">
        <v>0</v>
      </c>
      <c r="T32" s="19">
        <v>0</v>
      </c>
      <c r="U32" s="19">
        <v>0</v>
      </c>
      <c r="V32" s="19">
        <v>4800000</v>
      </c>
      <c r="W32" s="19">
        <v>0</v>
      </c>
      <c r="X32" s="19">
        <v>3000000</v>
      </c>
      <c r="Y32" s="20">
        <f t="shared" si="0"/>
        <v>0</v>
      </c>
      <c r="Z32" s="20">
        <f t="shared" si="1"/>
        <v>0</v>
      </c>
      <c r="AA32" s="20">
        <f t="shared" si="2"/>
        <v>0</v>
      </c>
      <c r="AB32" s="21">
        <f t="shared" si="3"/>
        <v>0</v>
      </c>
    </row>
    <row r="33" spans="1:28" outlineLevel="4" x14ac:dyDescent="0.25">
      <c r="A33" s="15" t="s">
        <v>29</v>
      </c>
      <c r="B33" s="16" t="s">
        <v>30</v>
      </c>
      <c r="C33" s="16" t="s">
        <v>64</v>
      </c>
      <c r="D33" s="16" t="s">
        <v>79</v>
      </c>
      <c r="E33" s="16"/>
      <c r="F33" s="16" t="s">
        <v>33</v>
      </c>
      <c r="G33" s="16">
        <v>1120</v>
      </c>
      <c r="H33" s="16">
        <v>3480</v>
      </c>
      <c r="I33" s="17" t="s">
        <v>80</v>
      </c>
      <c r="J33" s="18">
        <v>3972416</v>
      </c>
      <c r="K33" s="19">
        <v>3972416</v>
      </c>
      <c r="L33" s="19">
        <v>0</v>
      </c>
      <c r="M33" s="19">
        <v>0</v>
      </c>
      <c r="N33" s="19">
        <v>0</v>
      </c>
      <c r="O33" s="19">
        <v>3972416</v>
      </c>
      <c r="P33" s="19">
        <v>0</v>
      </c>
      <c r="Q33" s="19">
        <v>993104</v>
      </c>
      <c r="R33" s="19">
        <v>0</v>
      </c>
      <c r="S33" s="19">
        <v>0</v>
      </c>
      <c r="T33" s="19">
        <v>0</v>
      </c>
      <c r="U33" s="19">
        <v>0</v>
      </c>
      <c r="V33" s="19">
        <v>2979312</v>
      </c>
      <c r="W33" s="19">
        <v>0</v>
      </c>
      <c r="X33" s="19">
        <v>2979312</v>
      </c>
      <c r="Y33" s="20">
        <f t="shared" si="0"/>
        <v>0</v>
      </c>
      <c r="Z33" s="20">
        <f t="shared" si="1"/>
        <v>0</v>
      </c>
      <c r="AA33" s="20">
        <f t="shared" si="2"/>
        <v>0.25</v>
      </c>
      <c r="AB33" s="21">
        <f t="shared" si="3"/>
        <v>0.25</v>
      </c>
    </row>
    <row r="34" spans="1:28" outlineLevel="4" x14ac:dyDescent="0.25">
      <c r="A34" s="15" t="s">
        <v>29</v>
      </c>
      <c r="B34" s="16" t="s">
        <v>30</v>
      </c>
      <c r="C34" s="16" t="s">
        <v>64</v>
      </c>
      <c r="D34" s="16" t="s">
        <v>81</v>
      </c>
      <c r="E34" s="16"/>
      <c r="F34" s="16" t="s">
        <v>33</v>
      </c>
      <c r="G34" s="16">
        <v>1120</v>
      </c>
      <c r="H34" s="16">
        <v>3480</v>
      </c>
      <c r="I34" s="17" t="s">
        <v>82</v>
      </c>
      <c r="J34" s="18">
        <v>59305587</v>
      </c>
      <c r="K34" s="19">
        <v>59305587</v>
      </c>
      <c r="L34" s="19">
        <v>0</v>
      </c>
      <c r="M34" s="19">
        <v>20809375</v>
      </c>
      <c r="N34" s="19">
        <v>0</v>
      </c>
      <c r="O34" s="19">
        <v>80114962</v>
      </c>
      <c r="P34" s="19">
        <v>0</v>
      </c>
      <c r="Q34" s="19">
        <v>15759429</v>
      </c>
      <c r="R34" s="19">
        <v>0</v>
      </c>
      <c r="S34" s="19">
        <v>3154900</v>
      </c>
      <c r="T34" s="19">
        <v>3154900</v>
      </c>
      <c r="U34" s="19">
        <v>854200</v>
      </c>
      <c r="V34" s="19">
        <v>40391258</v>
      </c>
      <c r="W34" s="19">
        <v>0</v>
      </c>
      <c r="X34" s="19">
        <v>61200633</v>
      </c>
      <c r="Y34" s="20">
        <f t="shared" si="0"/>
        <v>5.3197348843372884E-2</v>
      </c>
      <c r="Z34" s="20">
        <f t="shared" si="1"/>
        <v>3.9379660443451252E-2</v>
      </c>
      <c r="AA34" s="20">
        <f t="shared" si="2"/>
        <v>0.19671018504633378</v>
      </c>
      <c r="AB34" s="21">
        <f t="shared" si="3"/>
        <v>0.23608984548978504</v>
      </c>
    </row>
    <row r="35" spans="1:28" outlineLevel="4" x14ac:dyDescent="0.25">
      <c r="A35" s="15" t="s">
        <v>29</v>
      </c>
      <c r="B35" s="16" t="s">
        <v>30</v>
      </c>
      <c r="C35" s="16" t="s">
        <v>64</v>
      </c>
      <c r="D35" s="16" t="s">
        <v>83</v>
      </c>
      <c r="E35" s="16"/>
      <c r="F35" s="16" t="s">
        <v>33</v>
      </c>
      <c r="G35" s="16">
        <v>1120</v>
      </c>
      <c r="H35" s="16">
        <v>3480</v>
      </c>
      <c r="I35" s="17" t="s">
        <v>84</v>
      </c>
      <c r="J35" s="18">
        <v>13000000</v>
      </c>
      <c r="K35" s="19">
        <v>13000000</v>
      </c>
      <c r="L35" s="19">
        <v>0</v>
      </c>
      <c r="M35" s="19">
        <v>-1000000</v>
      </c>
      <c r="N35" s="19">
        <v>0</v>
      </c>
      <c r="O35" s="19">
        <v>12000000</v>
      </c>
      <c r="P35" s="19">
        <v>0</v>
      </c>
      <c r="Q35" s="19">
        <v>1468980.69</v>
      </c>
      <c r="R35" s="19">
        <v>0</v>
      </c>
      <c r="S35" s="19">
        <v>5234832.25</v>
      </c>
      <c r="T35" s="19">
        <v>5234832.25</v>
      </c>
      <c r="U35" s="19">
        <v>187.06</v>
      </c>
      <c r="V35" s="19">
        <v>6296187.0599999996</v>
      </c>
      <c r="W35" s="19">
        <v>0</v>
      </c>
      <c r="X35" s="19">
        <v>5296187.0600000005</v>
      </c>
      <c r="Y35" s="20">
        <f t="shared" si="0"/>
        <v>0.40267940384615386</v>
      </c>
      <c r="Z35" s="20">
        <f t="shared" si="1"/>
        <v>0.43623602083333335</v>
      </c>
      <c r="AA35" s="20">
        <f t="shared" si="2"/>
        <v>0.12241505749999999</v>
      </c>
      <c r="AB35" s="21">
        <f t="shared" si="3"/>
        <v>0.55865107833333338</v>
      </c>
    </row>
    <row r="36" spans="1:28" outlineLevel="4" x14ac:dyDescent="0.25">
      <c r="A36" s="15" t="s">
        <v>29</v>
      </c>
      <c r="B36" s="16" t="s">
        <v>30</v>
      </c>
      <c r="C36" s="16" t="s">
        <v>64</v>
      </c>
      <c r="D36" s="16" t="s">
        <v>85</v>
      </c>
      <c r="E36" s="16"/>
      <c r="F36" s="16" t="s">
        <v>33</v>
      </c>
      <c r="G36" s="16">
        <v>1120</v>
      </c>
      <c r="H36" s="16">
        <v>3480</v>
      </c>
      <c r="I36" s="17" t="s">
        <v>86</v>
      </c>
      <c r="J36" s="18">
        <v>13000000</v>
      </c>
      <c r="K36" s="19">
        <v>13000000</v>
      </c>
      <c r="L36" s="19">
        <v>0</v>
      </c>
      <c r="M36" s="19">
        <v>-1400000</v>
      </c>
      <c r="N36" s="19">
        <v>0</v>
      </c>
      <c r="O36" s="19">
        <v>11600000</v>
      </c>
      <c r="P36" s="19">
        <v>0</v>
      </c>
      <c r="Q36" s="19">
        <v>1820616</v>
      </c>
      <c r="R36" s="19">
        <v>0</v>
      </c>
      <c r="S36" s="19">
        <v>2343667</v>
      </c>
      <c r="T36" s="19">
        <v>2343667</v>
      </c>
      <c r="U36" s="19">
        <v>2335717</v>
      </c>
      <c r="V36" s="19">
        <v>8835717</v>
      </c>
      <c r="W36" s="19">
        <v>0</v>
      </c>
      <c r="X36" s="19">
        <v>7435717</v>
      </c>
      <c r="Y36" s="20">
        <f t="shared" si="0"/>
        <v>0.18028207692307693</v>
      </c>
      <c r="Z36" s="20">
        <f t="shared" si="1"/>
        <v>0.20204025862068967</v>
      </c>
      <c r="AA36" s="20">
        <f t="shared" si="2"/>
        <v>0.1569496551724138</v>
      </c>
      <c r="AB36" s="21">
        <f t="shared" si="3"/>
        <v>0.35898991379310347</v>
      </c>
    </row>
    <row r="37" spans="1:28" outlineLevel="4" x14ac:dyDescent="0.25">
      <c r="A37" s="15" t="s">
        <v>29</v>
      </c>
      <c r="B37" s="16" t="s">
        <v>30</v>
      </c>
      <c r="C37" s="16" t="s">
        <v>64</v>
      </c>
      <c r="D37" s="16" t="s">
        <v>87</v>
      </c>
      <c r="E37" s="16"/>
      <c r="F37" s="16" t="s">
        <v>33</v>
      </c>
      <c r="G37" s="16">
        <v>1120</v>
      </c>
      <c r="H37" s="16">
        <v>3480</v>
      </c>
      <c r="I37" s="17" t="s">
        <v>88</v>
      </c>
      <c r="J37" s="18">
        <v>240000</v>
      </c>
      <c r="K37" s="19">
        <v>240000</v>
      </c>
      <c r="L37" s="19">
        <v>0</v>
      </c>
      <c r="M37" s="19">
        <v>-60000</v>
      </c>
      <c r="N37" s="19">
        <v>0</v>
      </c>
      <c r="O37" s="19">
        <v>180000</v>
      </c>
      <c r="P37" s="19">
        <v>0</v>
      </c>
      <c r="Q37" s="19">
        <v>5125</v>
      </c>
      <c r="R37" s="19">
        <v>0</v>
      </c>
      <c r="S37" s="19">
        <v>114875</v>
      </c>
      <c r="T37" s="19">
        <v>114875</v>
      </c>
      <c r="U37" s="19">
        <v>0</v>
      </c>
      <c r="V37" s="19">
        <v>120000</v>
      </c>
      <c r="W37" s="19">
        <v>0</v>
      </c>
      <c r="X37" s="19">
        <v>60000</v>
      </c>
      <c r="Y37" s="20">
        <f t="shared" si="0"/>
        <v>0.47864583333333333</v>
      </c>
      <c r="Z37" s="20">
        <f t="shared" si="1"/>
        <v>0.6381944444444444</v>
      </c>
      <c r="AA37" s="20">
        <f t="shared" si="2"/>
        <v>2.8472222222222222E-2</v>
      </c>
      <c r="AB37" s="21">
        <f t="shared" si="3"/>
        <v>0.66666666666666663</v>
      </c>
    </row>
    <row r="38" spans="1:28" ht="180" outlineLevel="4" x14ac:dyDescent="0.25">
      <c r="A38" s="15" t="s">
        <v>29</v>
      </c>
      <c r="B38" s="16" t="s">
        <v>30</v>
      </c>
      <c r="C38" s="16" t="s">
        <v>64</v>
      </c>
      <c r="D38" s="16" t="s">
        <v>89</v>
      </c>
      <c r="E38" s="16"/>
      <c r="F38" s="16" t="s">
        <v>33</v>
      </c>
      <c r="G38" s="16">
        <v>1120</v>
      </c>
      <c r="H38" s="16">
        <v>3480</v>
      </c>
      <c r="I38" s="17" t="s">
        <v>90</v>
      </c>
      <c r="J38" s="18">
        <v>16861800</v>
      </c>
      <c r="K38" s="19">
        <v>16861800</v>
      </c>
      <c r="L38" s="19">
        <v>0</v>
      </c>
      <c r="M38" s="19">
        <v>-2340000</v>
      </c>
      <c r="N38" s="19">
        <v>0</v>
      </c>
      <c r="O38" s="19">
        <v>14521800</v>
      </c>
      <c r="P38" s="19">
        <v>0</v>
      </c>
      <c r="Q38" s="19">
        <v>1444705</v>
      </c>
      <c r="R38" s="19">
        <v>0</v>
      </c>
      <c r="S38" s="19">
        <v>0</v>
      </c>
      <c r="T38" s="19">
        <v>0</v>
      </c>
      <c r="U38" s="19">
        <v>4529345</v>
      </c>
      <c r="V38" s="19">
        <v>15417095</v>
      </c>
      <c r="W38" s="19">
        <v>0</v>
      </c>
      <c r="X38" s="19">
        <v>13077095</v>
      </c>
      <c r="Y38" s="20">
        <f t="shared" si="0"/>
        <v>0</v>
      </c>
      <c r="Z38" s="20">
        <f t="shared" si="1"/>
        <v>0</v>
      </c>
      <c r="AA38" s="20">
        <f t="shared" si="2"/>
        <v>9.9485256648624829E-2</v>
      </c>
      <c r="AB38" s="21">
        <f t="shared" si="3"/>
        <v>9.9485256648624829E-2</v>
      </c>
    </row>
    <row r="39" spans="1:28" outlineLevel="4" x14ac:dyDescent="0.25">
      <c r="A39" s="15" t="s">
        <v>29</v>
      </c>
      <c r="B39" s="16" t="s">
        <v>30</v>
      </c>
      <c r="C39" s="16" t="s">
        <v>64</v>
      </c>
      <c r="D39" s="16" t="s">
        <v>91</v>
      </c>
      <c r="E39" s="16"/>
      <c r="F39" s="16" t="s">
        <v>33</v>
      </c>
      <c r="G39" s="16">
        <v>1120</v>
      </c>
      <c r="H39" s="16">
        <v>3480</v>
      </c>
      <c r="I39" s="17" t="s">
        <v>92</v>
      </c>
      <c r="J39" s="18">
        <v>9600000</v>
      </c>
      <c r="K39" s="19">
        <v>9600000</v>
      </c>
      <c r="L39" s="19">
        <v>0</v>
      </c>
      <c r="M39" s="19">
        <v>0</v>
      </c>
      <c r="N39" s="19">
        <v>0</v>
      </c>
      <c r="O39" s="19">
        <v>9600000</v>
      </c>
      <c r="P39" s="19">
        <v>0</v>
      </c>
      <c r="Q39" s="19">
        <v>0</v>
      </c>
      <c r="R39" s="19">
        <v>0</v>
      </c>
      <c r="S39" s="19">
        <v>0</v>
      </c>
      <c r="T39" s="19">
        <v>0</v>
      </c>
      <c r="U39" s="19">
        <v>9600000</v>
      </c>
      <c r="V39" s="19">
        <v>9600000</v>
      </c>
      <c r="W39" s="19">
        <v>0</v>
      </c>
      <c r="X39" s="19">
        <v>9600000</v>
      </c>
      <c r="Y39" s="20">
        <f t="shared" si="0"/>
        <v>0</v>
      </c>
      <c r="Z39" s="20">
        <f t="shared" si="1"/>
        <v>0</v>
      </c>
      <c r="AA39" s="20">
        <f t="shared" si="2"/>
        <v>0</v>
      </c>
      <c r="AB39" s="21">
        <f t="shared" si="3"/>
        <v>0</v>
      </c>
    </row>
    <row r="40" spans="1:28" ht="45" outlineLevel="4" x14ac:dyDescent="0.25">
      <c r="A40" s="15" t="s">
        <v>29</v>
      </c>
      <c r="B40" s="16" t="s">
        <v>30</v>
      </c>
      <c r="C40" s="16" t="s">
        <v>64</v>
      </c>
      <c r="D40" s="16" t="s">
        <v>93</v>
      </c>
      <c r="E40" s="16"/>
      <c r="F40" s="16" t="s">
        <v>33</v>
      </c>
      <c r="G40" s="16">
        <v>1120</v>
      </c>
      <c r="H40" s="16">
        <v>3480</v>
      </c>
      <c r="I40" s="17" t="s">
        <v>94</v>
      </c>
      <c r="J40" s="18">
        <v>69393800</v>
      </c>
      <c r="K40" s="19">
        <v>69393800</v>
      </c>
      <c r="L40" s="19">
        <v>0</v>
      </c>
      <c r="M40" s="19">
        <v>0</v>
      </c>
      <c r="N40" s="19">
        <v>0</v>
      </c>
      <c r="O40" s="19">
        <v>69393800</v>
      </c>
      <c r="P40" s="19">
        <v>0</v>
      </c>
      <c r="Q40" s="19">
        <v>0</v>
      </c>
      <c r="R40" s="19">
        <v>0</v>
      </c>
      <c r="S40" s="19">
        <v>0</v>
      </c>
      <c r="T40" s="19">
        <v>0</v>
      </c>
      <c r="U40" s="19">
        <v>65000000</v>
      </c>
      <c r="V40" s="19">
        <v>69393800</v>
      </c>
      <c r="W40" s="19">
        <v>0</v>
      </c>
      <c r="X40" s="19">
        <v>69393800</v>
      </c>
      <c r="Y40" s="20">
        <f t="shared" si="0"/>
        <v>0</v>
      </c>
      <c r="Z40" s="20">
        <f t="shared" si="1"/>
        <v>0</v>
      </c>
      <c r="AA40" s="20">
        <f t="shared" si="2"/>
        <v>0</v>
      </c>
      <c r="AB40" s="21">
        <f t="shared" si="3"/>
        <v>0</v>
      </c>
    </row>
    <row r="41" spans="1:28" outlineLevel="3" x14ac:dyDescent="0.25">
      <c r="A41" s="37"/>
      <c r="B41" s="37"/>
      <c r="C41" s="36" t="s">
        <v>463</v>
      </c>
      <c r="D41" s="37"/>
      <c r="E41" s="37"/>
      <c r="F41" s="37"/>
      <c r="G41" s="37"/>
      <c r="H41" s="37"/>
      <c r="I41" s="38"/>
      <c r="J41" s="39">
        <f t="shared" ref="J41:X41" si="5">SUBTOTAL(9,J26:J40)</f>
        <v>324122947</v>
      </c>
      <c r="K41" s="40">
        <f t="shared" si="5"/>
        <v>324122947</v>
      </c>
      <c r="L41" s="40">
        <f t="shared" si="5"/>
        <v>0</v>
      </c>
      <c r="M41" s="40">
        <f t="shared" si="5"/>
        <v>0</v>
      </c>
      <c r="N41" s="40">
        <v>0</v>
      </c>
      <c r="O41" s="40">
        <f t="shared" si="5"/>
        <v>324122947</v>
      </c>
      <c r="P41" s="40">
        <f t="shared" si="5"/>
        <v>1031032</v>
      </c>
      <c r="Q41" s="40">
        <f t="shared" si="5"/>
        <v>50335837.209999993</v>
      </c>
      <c r="R41" s="40">
        <f t="shared" si="5"/>
        <v>0</v>
      </c>
      <c r="S41" s="40">
        <f t="shared" si="5"/>
        <v>11303845.050000001</v>
      </c>
      <c r="T41" s="40">
        <f t="shared" si="5"/>
        <v>11198144.85</v>
      </c>
      <c r="U41" s="40">
        <f t="shared" si="5"/>
        <v>171146687.74000001</v>
      </c>
      <c r="V41" s="40">
        <f t="shared" si="5"/>
        <v>261452232.74000001</v>
      </c>
      <c r="W41" s="40">
        <f t="shared" si="5"/>
        <v>0</v>
      </c>
      <c r="X41" s="40">
        <f t="shared" si="5"/>
        <v>261452232.74000001</v>
      </c>
      <c r="Y41" s="41">
        <f t="shared" si="0"/>
        <v>3.487517670262328E-2</v>
      </c>
      <c r="Z41" s="41">
        <f t="shared" si="1"/>
        <v>3.487517670262328E-2</v>
      </c>
      <c r="AA41" s="41">
        <f t="shared" si="2"/>
        <v>0.15847958216299937</v>
      </c>
      <c r="AB41" s="41">
        <f t="shared" si="3"/>
        <v>0.19335475886562264</v>
      </c>
    </row>
    <row r="42" spans="1:28" ht="30" outlineLevel="4" x14ac:dyDescent="0.25">
      <c r="A42" s="15" t="s">
        <v>29</v>
      </c>
      <c r="B42" s="16" t="s">
        <v>30</v>
      </c>
      <c r="C42" s="16" t="s">
        <v>95</v>
      </c>
      <c r="D42" s="16" t="s">
        <v>96</v>
      </c>
      <c r="E42" s="16"/>
      <c r="F42" s="16" t="s">
        <v>33</v>
      </c>
      <c r="G42" s="16">
        <v>1120</v>
      </c>
      <c r="H42" s="16">
        <v>3480</v>
      </c>
      <c r="I42" s="17" t="s">
        <v>97</v>
      </c>
      <c r="J42" s="18">
        <v>168486</v>
      </c>
      <c r="K42" s="19">
        <v>168486</v>
      </c>
      <c r="L42" s="19">
        <v>0</v>
      </c>
      <c r="M42" s="19">
        <v>0</v>
      </c>
      <c r="N42" s="19">
        <v>0</v>
      </c>
      <c r="O42" s="19">
        <v>168486</v>
      </c>
      <c r="P42" s="19">
        <v>0</v>
      </c>
      <c r="Q42" s="19">
        <v>0</v>
      </c>
      <c r="R42" s="19">
        <v>0</v>
      </c>
      <c r="S42" s="19">
        <v>0</v>
      </c>
      <c r="T42" s="19">
        <v>0</v>
      </c>
      <c r="U42" s="19">
        <v>0</v>
      </c>
      <c r="V42" s="19">
        <v>168486</v>
      </c>
      <c r="W42" s="19">
        <v>0</v>
      </c>
      <c r="X42" s="19">
        <v>168486</v>
      </c>
      <c r="Y42" s="20">
        <f t="shared" si="0"/>
        <v>0</v>
      </c>
      <c r="Z42" s="20">
        <f t="shared" si="1"/>
        <v>0</v>
      </c>
      <c r="AA42" s="20">
        <f t="shared" si="2"/>
        <v>0</v>
      </c>
      <c r="AB42" s="21">
        <f t="shared" si="3"/>
        <v>0</v>
      </c>
    </row>
    <row r="43" spans="1:28" outlineLevel="4" x14ac:dyDescent="0.25">
      <c r="A43" s="15" t="s">
        <v>29</v>
      </c>
      <c r="B43" s="16" t="s">
        <v>30</v>
      </c>
      <c r="C43" s="16" t="s">
        <v>95</v>
      </c>
      <c r="D43" s="16" t="s">
        <v>98</v>
      </c>
      <c r="E43" s="16"/>
      <c r="F43" s="16" t="s">
        <v>33</v>
      </c>
      <c r="G43" s="16">
        <v>1120</v>
      </c>
      <c r="H43" s="16">
        <v>3480</v>
      </c>
      <c r="I43" s="17" t="s">
        <v>99</v>
      </c>
      <c r="J43" s="18">
        <v>71746</v>
      </c>
      <c r="K43" s="19">
        <v>71746</v>
      </c>
      <c r="L43" s="19">
        <v>0</v>
      </c>
      <c r="M43" s="19">
        <v>200000</v>
      </c>
      <c r="N43" s="19">
        <v>0</v>
      </c>
      <c r="O43" s="19">
        <v>271746</v>
      </c>
      <c r="P43" s="19">
        <v>0</v>
      </c>
      <c r="Q43" s="19">
        <v>0</v>
      </c>
      <c r="R43" s="19">
        <v>0</v>
      </c>
      <c r="S43" s="19">
        <v>0</v>
      </c>
      <c r="T43" s="19">
        <v>0</v>
      </c>
      <c r="U43" s="19">
        <v>71746</v>
      </c>
      <c r="V43" s="19">
        <v>71746</v>
      </c>
      <c r="W43" s="19">
        <v>0</v>
      </c>
      <c r="X43" s="19">
        <v>271746</v>
      </c>
      <c r="Y43" s="20">
        <f t="shared" si="0"/>
        <v>0</v>
      </c>
      <c r="Z43" s="20">
        <f t="shared" si="1"/>
        <v>0</v>
      </c>
      <c r="AA43" s="20">
        <f t="shared" si="2"/>
        <v>0</v>
      </c>
      <c r="AB43" s="21">
        <f t="shared" si="3"/>
        <v>0</v>
      </c>
    </row>
    <row r="44" spans="1:28" ht="30" outlineLevel="4" x14ac:dyDescent="0.25">
      <c r="A44" s="15" t="s">
        <v>29</v>
      </c>
      <c r="B44" s="16" t="s">
        <v>30</v>
      </c>
      <c r="C44" s="16" t="s">
        <v>95</v>
      </c>
      <c r="D44" s="16" t="s">
        <v>100</v>
      </c>
      <c r="E44" s="16"/>
      <c r="F44" s="16" t="s">
        <v>33</v>
      </c>
      <c r="G44" s="16">
        <v>1120</v>
      </c>
      <c r="H44" s="16">
        <v>3480</v>
      </c>
      <c r="I44" s="17" t="s">
        <v>101</v>
      </c>
      <c r="J44" s="18">
        <v>60800</v>
      </c>
      <c r="K44" s="19">
        <v>60800</v>
      </c>
      <c r="L44" s="19">
        <v>0</v>
      </c>
      <c r="M44" s="19">
        <v>0</v>
      </c>
      <c r="N44" s="19">
        <v>0</v>
      </c>
      <c r="O44" s="19">
        <v>60800</v>
      </c>
      <c r="P44" s="19">
        <v>0</v>
      </c>
      <c r="Q44" s="19">
        <v>0</v>
      </c>
      <c r="R44" s="19">
        <v>0</v>
      </c>
      <c r="S44" s="19">
        <v>0</v>
      </c>
      <c r="T44" s="19">
        <v>0</v>
      </c>
      <c r="U44" s="19">
        <v>0</v>
      </c>
      <c r="V44" s="19">
        <v>60800</v>
      </c>
      <c r="W44" s="19">
        <v>0</v>
      </c>
      <c r="X44" s="19">
        <v>60800</v>
      </c>
      <c r="Y44" s="20">
        <f t="shared" si="0"/>
        <v>0</v>
      </c>
      <c r="Z44" s="20">
        <f t="shared" si="1"/>
        <v>0</v>
      </c>
      <c r="AA44" s="20">
        <f t="shared" si="2"/>
        <v>0</v>
      </c>
      <c r="AB44" s="21">
        <f t="shared" si="3"/>
        <v>0</v>
      </c>
    </row>
    <row r="45" spans="1:28" outlineLevel="4" x14ac:dyDescent="0.25">
      <c r="A45" s="15" t="s">
        <v>29</v>
      </c>
      <c r="B45" s="16" t="s">
        <v>30</v>
      </c>
      <c r="C45" s="16" t="s">
        <v>95</v>
      </c>
      <c r="D45" s="16" t="s">
        <v>102</v>
      </c>
      <c r="E45" s="16"/>
      <c r="F45" s="16" t="s">
        <v>33</v>
      </c>
      <c r="G45" s="16">
        <v>1120</v>
      </c>
      <c r="H45" s="16">
        <v>3480</v>
      </c>
      <c r="I45" s="17" t="s">
        <v>103</v>
      </c>
      <c r="J45" s="18">
        <v>11620280</v>
      </c>
      <c r="K45" s="19">
        <v>11620280</v>
      </c>
      <c r="L45" s="19">
        <v>0</v>
      </c>
      <c r="M45" s="19">
        <v>0</v>
      </c>
      <c r="N45" s="19">
        <v>0</v>
      </c>
      <c r="O45" s="19">
        <v>11620280</v>
      </c>
      <c r="P45" s="19">
        <v>0</v>
      </c>
      <c r="Q45" s="19">
        <v>0</v>
      </c>
      <c r="R45" s="19">
        <v>0</v>
      </c>
      <c r="S45" s="19">
        <v>0</v>
      </c>
      <c r="T45" s="19">
        <v>0</v>
      </c>
      <c r="U45" s="19">
        <v>9600000</v>
      </c>
      <c r="V45" s="19">
        <v>11620280</v>
      </c>
      <c r="W45" s="19">
        <v>0</v>
      </c>
      <c r="X45" s="19">
        <v>11620280</v>
      </c>
      <c r="Y45" s="20">
        <f t="shared" si="0"/>
        <v>0</v>
      </c>
      <c r="Z45" s="20">
        <f t="shared" si="1"/>
        <v>0</v>
      </c>
      <c r="AA45" s="20">
        <f t="shared" si="2"/>
        <v>0</v>
      </c>
      <c r="AB45" s="21">
        <f t="shared" si="3"/>
        <v>0</v>
      </c>
    </row>
    <row r="46" spans="1:28" ht="30" outlineLevel="4" x14ac:dyDescent="0.25">
      <c r="A46" s="15" t="s">
        <v>29</v>
      </c>
      <c r="B46" s="16" t="s">
        <v>30</v>
      </c>
      <c r="C46" s="16" t="s">
        <v>95</v>
      </c>
      <c r="D46" s="16" t="s">
        <v>104</v>
      </c>
      <c r="E46" s="16"/>
      <c r="F46" s="16" t="s">
        <v>33</v>
      </c>
      <c r="G46" s="16">
        <v>1120</v>
      </c>
      <c r="H46" s="16">
        <v>3480</v>
      </c>
      <c r="I46" s="17" t="s">
        <v>105</v>
      </c>
      <c r="J46" s="18">
        <v>3265175</v>
      </c>
      <c r="K46" s="19">
        <v>3265175</v>
      </c>
      <c r="L46" s="19">
        <v>0</v>
      </c>
      <c r="M46" s="19">
        <v>550000</v>
      </c>
      <c r="N46" s="19">
        <v>0</v>
      </c>
      <c r="O46" s="19">
        <v>3815175</v>
      </c>
      <c r="P46" s="19">
        <v>3221316</v>
      </c>
      <c r="Q46" s="19">
        <v>0</v>
      </c>
      <c r="R46" s="19">
        <v>0</v>
      </c>
      <c r="S46" s="19">
        <v>0</v>
      </c>
      <c r="T46" s="19">
        <v>0</v>
      </c>
      <c r="U46" s="19">
        <v>43859</v>
      </c>
      <c r="V46" s="19">
        <v>43859</v>
      </c>
      <c r="W46" s="19">
        <v>0</v>
      </c>
      <c r="X46" s="19">
        <v>593859</v>
      </c>
      <c r="Y46" s="20">
        <f t="shared" si="0"/>
        <v>0</v>
      </c>
      <c r="Z46" s="20">
        <f t="shared" si="1"/>
        <v>0</v>
      </c>
      <c r="AA46" s="20">
        <f t="shared" si="2"/>
        <v>0.84434292004953904</v>
      </c>
      <c r="AB46" s="21">
        <f t="shared" si="3"/>
        <v>0.84434292004953904</v>
      </c>
    </row>
    <row r="47" spans="1:28" outlineLevel="4" x14ac:dyDescent="0.25">
      <c r="A47" s="15" t="s">
        <v>29</v>
      </c>
      <c r="B47" s="16" t="s">
        <v>30</v>
      </c>
      <c r="C47" s="16" t="s">
        <v>95</v>
      </c>
      <c r="D47" s="16" t="s">
        <v>106</v>
      </c>
      <c r="E47" s="16"/>
      <c r="F47" s="16" t="s">
        <v>33</v>
      </c>
      <c r="G47" s="16">
        <v>1120</v>
      </c>
      <c r="H47" s="16">
        <v>3480</v>
      </c>
      <c r="I47" s="17" t="s">
        <v>107</v>
      </c>
      <c r="J47" s="18">
        <v>70492</v>
      </c>
      <c r="K47" s="19">
        <v>70492</v>
      </c>
      <c r="L47" s="19">
        <v>0</v>
      </c>
      <c r="M47" s="19">
        <v>0</v>
      </c>
      <c r="N47" s="19">
        <v>0</v>
      </c>
      <c r="O47" s="19">
        <v>70492</v>
      </c>
      <c r="P47" s="19">
        <v>0</v>
      </c>
      <c r="Q47" s="19">
        <v>0</v>
      </c>
      <c r="R47" s="19">
        <v>0</v>
      </c>
      <c r="S47" s="19">
        <v>0</v>
      </c>
      <c r="T47" s="19">
        <v>0</v>
      </c>
      <c r="U47" s="19">
        <v>0</v>
      </c>
      <c r="V47" s="19">
        <v>70492</v>
      </c>
      <c r="W47" s="19">
        <v>0</v>
      </c>
      <c r="X47" s="19">
        <v>70492</v>
      </c>
      <c r="Y47" s="20">
        <f t="shared" si="0"/>
        <v>0</v>
      </c>
      <c r="Z47" s="20">
        <f t="shared" si="1"/>
        <v>0</v>
      </c>
      <c r="AA47" s="20">
        <f t="shared" si="2"/>
        <v>0</v>
      </c>
      <c r="AB47" s="21">
        <f t="shared" si="3"/>
        <v>0</v>
      </c>
    </row>
    <row r="48" spans="1:28" outlineLevel="4" x14ac:dyDescent="0.25">
      <c r="A48" s="15" t="s">
        <v>29</v>
      </c>
      <c r="B48" s="16" t="s">
        <v>30</v>
      </c>
      <c r="C48" s="16" t="s">
        <v>95</v>
      </c>
      <c r="D48" s="16" t="s">
        <v>108</v>
      </c>
      <c r="E48" s="16"/>
      <c r="F48" s="16" t="s">
        <v>33</v>
      </c>
      <c r="G48" s="16">
        <v>1120</v>
      </c>
      <c r="H48" s="16">
        <v>3480</v>
      </c>
      <c r="I48" s="17" t="s">
        <v>109</v>
      </c>
      <c r="J48" s="18">
        <v>31490</v>
      </c>
      <c r="K48" s="19">
        <v>31490</v>
      </c>
      <c r="L48" s="19">
        <v>0</v>
      </c>
      <c r="M48" s="19">
        <v>0</v>
      </c>
      <c r="N48" s="19">
        <v>0</v>
      </c>
      <c r="O48" s="19">
        <v>31490</v>
      </c>
      <c r="P48" s="19">
        <v>0</v>
      </c>
      <c r="Q48" s="19">
        <v>0</v>
      </c>
      <c r="R48" s="19">
        <v>0</v>
      </c>
      <c r="S48" s="19">
        <v>0</v>
      </c>
      <c r="T48" s="19">
        <v>0</v>
      </c>
      <c r="U48" s="19">
        <v>0</v>
      </c>
      <c r="V48" s="19">
        <v>31490</v>
      </c>
      <c r="W48" s="19">
        <v>0</v>
      </c>
      <c r="X48" s="19">
        <v>31490</v>
      </c>
      <c r="Y48" s="20">
        <f t="shared" si="0"/>
        <v>0</v>
      </c>
      <c r="Z48" s="20">
        <f t="shared" si="1"/>
        <v>0</v>
      </c>
      <c r="AA48" s="20">
        <f t="shared" si="2"/>
        <v>0</v>
      </c>
      <c r="AB48" s="21">
        <f t="shared" si="3"/>
        <v>0</v>
      </c>
    </row>
    <row r="49" spans="1:28" ht="30" outlineLevel="4" x14ac:dyDescent="0.25">
      <c r="A49" s="15" t="s">
        <v>29</v>
      </c>
      <c r="B49" s="16" t="s">
        <v>30</v>
      </c>
      <c r="C49" s="16" t="s">
        <v>95</v>
      </c>
      <c r="D49" s="16" t="s">
        <v>110</v>
      </c>
      <c r="E49" s="16"/>
      <c r="F49" s="16" t="s">
        <v>33</v>
      </c>
      <c r="G49" s="16">
        <v>1120</v>
      </c>
      <c r="H49" s="16">
        <v>3480</v>
      </c>
      <c r="I49" s="17" t="s">
        <v>111</v>
      </c>
      <c r="J49" s="18">
        <v>9647625</v>
      </c>
      <c r="K49" s="19">
        <v>9647625</v>
      </c>
      <c r="L49" s="19">
        <v>0</v>
      </c>
      <c r="M49" s="19">
        <v>0</v>
      </c>
      <c r="N49" s="19">
        <v>0</v>
      </c>
      <c r="O49" s="19">
        <v>9647625</v>
      </c>
      <c r="P49" s="19">
        <v>0</v>
      </c>
      <c r="Q49" s="19">
        <v>0</v>
      </c>
      <c r="R49" s="19">
        <v>0</v>
      </c>
      <c r="S49" s="19">
        <v>0</v>
      </c>
      <c r="T49" s="19">
        <v>0</v>
      </c>
      <c r="U49" s="19">
        <v>6150540</v>
      </c>
      <c r="V49" s="19">
        <v>9647625</v>
      </c>
      <c r="W49" s="19">
        <v>0</v>
      </c>
      <c r="X49" s="19">
        <v>9647625</v>
      </c>
      <c r="Y49" s="20">
        <f t="shared" si="0"/>
        <v>0</v>
      </c>
      <c r="Z49" s="20">
        <f t="shared" si="1"/>
        <v>0</v>
      </c>
      <c r="AA49" s="20">
        <f t="shared" si="2"/>
        <v>0</v>
      </c>
      <c r="AB49" s="21">
        <f t="shared" si="3"/>
        <v>0</v>
      </c>
    </row>
    <row r="50" spans="1:28" ht="30" outlineLevel="4" x14ac:dyDescent="0.25">
      <c r="A50" s="15" t="s">
        <v>29</v>
      </c>
      <c r="B50" s="16" t="s">
        <v>30</v>
      </c>
      <c r="C50" s="16" t="s">
        <v>95</v>
      </c>
      <c r="D50" s="16" t="s">
        <v>112</v>
      </c>
      <c r="E50" s="16"/>
      <c r="F50" s="16" t="s">
        <v>33</v>
      </c>
      <c r="G50" s="16">
        <v>1120</v>
      </c>
      <c r="H50" s="16">
        <v>3480</v>
      </c>
      <c r="I50" s="17" t="s">
        <v>113</v>
      </c>
      <c r="J50" s="18">
        <v>525000</v>
      </c>
      <c r="K50" s="19">
        <v>525000</v>
      </c>
      <c r="L50" s="19">
        <v>0</v>
      </c>
      <c r="M50" s="19">
        <v>0</v>
      </c>
      <c r="N50" s="19">
        <v>0</v>
      </c>
      <c r="O50" s="19">
        <v>525000</v>
      </c>
      <c r="P50" s="19">
        <v>0</v>
      </c>
      <c r="Q50" s="19">
        <v>0</v>
      </c>
      <c r="R50" s="19">
        <v>0</v>
      </c>
      <c r="S50" s="19">
        <v>0</v>
      </c>
      <c r="T50" s="19">
        <v>0</v>
      </c>
      <c r="U50" s="19">
        <v>0</v>
      </c>
      <c r="V50" s="19">
        <v>525000</v>
      </c>
      <c r="W50" s="19">
        <v>0</v>
      </c>
      <c r="X50" s="19">
        <v>525000</v>
      </c>
      <c r="Y50" s="20">
        <f t="shared" si="0"/>
        <v>0</v>
      </c>
      <c r="Z50" s="20">
        <f t="shared" si="1"/>
        <v>0</v>
      </c>
      <c r="AA50" s="20">
        <f t="shared" si="2"/>
        <v>0</v>
      </c>
      <c r="AB50" s="21">
        <f t="shared" si="3"/>
        <v>0</v>
      </c>
    </row>
    <row r="51" spans="1:28" ht="30" outlineLevel="4" x14ac:dyDescent="0.25">
      <c r="A51" s="15" t="s">
        <v>29</v>
      </c>
      <c r="B51" s="16" t="s">
        <v>30</v>
      </c>
      <c r="C51" s="16" t="s">
        <v>95</v>
      </c>
      <c r="D51" s="16" t="s">
        <v>114</v>
      </c>
      <c r="E51" s="16"/>
      <c r="F51" s="16" t="s">
        <v>33</v>
      </c>
      <c r="G51" s="16">
        <v>1120</v>
      </c>
      <c r="H51" s="16">
        <v>3480</v>
      </c>
      <c r="I51" s="17" t="s">
        <v>115</v>
      </c>
      <c r="J51" s="18">
        <v>10147373</v>
      </c>
      <c r="K51" s="19">
        <v>10147373</v>
      </c>
      <c r="L51" s="19">
        <v>0</v>
      </c>
      <c r="M51" s="19">
        <v>0</v>
      </c>
      <c r="N51" s="19">
        <v>0</v>
      </c>
      <c r="O51" s="19">
        <v>10147373</v>
      </c>
      <c r="P51" s="19">
        <v>5691220</v>
      </c>
      <c r="Q51" s="19">
        <v>0</v>
      </c>
      <c r="R51" s="19">
        <v>0</v>
      </c>
      <c r="S51" s="19">
        <v>0</v>
      </c>
      <c r="T51" s="19">
        <v>0</v>
      </c>
      <c r="U51" s="19">
        <v>4456153</v>
      </c>
      <c r="V51" s="19">
        <v>4456153</v>
      </c>
      <c r="W51" s="19">
        <v>0</v>
      </c>
      <c r="X51" s="19">
        <v>4456153</v>
      </c>
      <c r="Y51" s="20">
        <f t="shared" si="0"/>
        <v>0</v>
      </c>
      <c r="Z51" s="20">
        <f t="shared" si="1"/>
        <v>0</v>
      </c>
      <c r="AA51" s="20">
        <f t="shared" si="2"/>
        <v>0.56085648965500723</v>
      </c>
      <c r="AB51" s="21">
        <f t="shared" si="3"/>
        <v>0.56085648965500723</v>
      </c>
    </row>
    <row r="52" spans="1:28" outlineLevel="4" x14ac:dyDescent="0.25">
      <c r="A52" s="15" t="s">
        <v>29</v>
      </c>
      <c r="B52" s="16" t="s">
        <v>30</v>
      </c>
      <c r="C52" s="16" t="s">
        <v>95</v>
      </c>
      <c r="D52" s="16" t="s">
        <v>116</v>
      </c>
      <c r="E52" s="16"/>
      <c r="F52" s="16" t="s">
        <v>33</v>
      </c>
      <c r="G52" s="16">
        <v>1120</v>
      </c>
      <c r="H52" s="16">
        <v>3480</v>
      </c>
      <c r="I52" s="17" t="s">
        <v>117</v>
      </c>
      <c r="J52" s="18">
        <v>2815000</v>
      </c>
      <c r="K52" s="19">
        <v>2815000</v>
      </c>
      <c r="L52" s="19">
        <v>0</v>
      </c>
      <c r="M52" s="19">
        <v>-750000</v>
      </c>
      <c r="N52" s="19">
        <v>0</v>
      </c>
      <c r="O52" s="19">
        <v>2065000</v>
      </c>
      <c r="P52" s="19">
        <v>269502</v>
      </c>
      <c r="Q52" s="19">
        <v>0</v>
      </c>
      <c r="R52" s="19">
        <v>0</v>
      </c>
      <c r="S52" s="19">
        <v>0</v>
      </c>
      <c r="T52" s="19">
        <v>0</v>
      </c>
      <c r="U52" s="19">
        <v>498</v>
      </c>
      <c r="V52" s="19">
        <v>2545498</v>
      </c>
      <c r="W52" s="19">
        <v>0</v>
      </c>
      <c r="X52" s="19">
        <v>1795498</v>
      </c>
      <c r="Y52" s="20">
        <f t="shared" si="0"/>
        <v>0</v>
      </c>
      <c r="Z52" s="20">
        <f t="shared" si="1"/>
        <v>0</v>
      </c>
      <c r="AA52" s="20">
        <f t="shared" si="2"/>
        <v>0.13050944309927362</v>
      </c>
      <c r="AB52" s="21">
        <f t="shared" si="3"/>
        <v>0.13050944309927362</v>
      </c>
    </row>
    <row r="53" spans="1:28" outlineLevel="4" x14ac:dyDescent="0.25">
      <c r="A53" s="15" t="s">
        <v>29</v>
      </c>
      <c r="B53" s="16" t="s">
        <v>30</v>
      </c>
      <c r="C53" s="16" t="s">
        <v>95</v>
      </c>
      <c r="D53" s="16" t="s">
        <v>118</v>
      </c>
      <c r="E53" s="16"/>
      <c r="F53" s="16" t="s">
        <v>33</v>
      </c>
      <c r="G53" s="16">
        <v>1120</v>
      </c>
      <c r="H53" s="16">
        <v>3480</v>
      </c>
      <c r="I53" s="17" t="s">
        <v>119</v>
      </c>
      <c r="J53" s="18">
        <v>179584</v>
      </c>
      <c r="K53" s="19">
        <v>179584</v>
      </c>
      <c r="L53" s="19">
        <v>0</v>
      </c>
      <c r="M53" s="19">
        <v>0</v>
      </c>
      <c r="N53" s="19">
        <v>0</v>
      </c>
      <c r="O53" s="19">
        <v>179584</v>
      </c>
      <c r="P53" s="19">
        <v>0</v>
      </c>
      <c r="Q53" s="19">
        <v>0</v>
      </c>
      <c r="R53" s="19">
        <v>0</v>
      </c>
      <c r="S53" s="19">
        <v>0</v>
      </c>
      <c r="T53" s="19">
        <v>0</v>
      </c>
      <c r="U53" s="19">
        <v>0</v>
      </c>
      <c r="V53" s="19">
        <v>179584</v>
      </c>
      <c r="W53" s="19">
        <v>0</v>
      </c>
      <c r="X53" s="19">
        <v>179584</v>
      </c>
      <c r="Y53" s="20">
        <f t="shared" si="0"/>
        <v>0</v>
      </c>
      <c r="Z53" s="20">
        <f t="shared" si="1"/>
        <v>0</v>
      </c>
      <c r="AA53" s="20">
        <f t="shared" si="2"/>
        <v>0</v>
      </c>
      <c r="AB53" s="21">
        <f t="shared" si="3"/>
        <v>0</v>
      </c>
    </row>
    <row r="54" spans="1:28" ht="30" outlineLevel="4" x14ac:dyDescent="0.25">
      <c r="A54" s="15" t="s">
        <v>29</v>
      </c>
      <c r="B54" s="16" t="s">
        <v>30</v>
      </c>
      <c r="C54" s="16" t="s">
        <v>95</v>
      </c>
      <c r="D54" s="16" t="s">
        <v>120</v>
      </c>
      <c r="E54" s="16"/>
      <c r="F54" s="16" t="s">
        <v>33</v>
      </c>
      <c r="G54" s="16">
        <v>1120</v>
      </c>
      <c r="H54" s="16">
        <v>3480</v>
      </c>
      <c r="I54" s="17" t="s">
        <v>121</v>
      </c>
      <c r="J54" s="18">
        <v>9850</v>
      </c>
      <c r="K54" s="19">
        <v>9850</v>
      </c>
      <c r="L54" s="19">
        <v>0</v>
      </c>
      <c r="M54" s="19">
        <v>0</v>
      </c>
      <c r="N54" s="19">
        <v>0</v>
      </c>
      <c r="O54" s="19">
        <v>9850</v>
      </c>
      <c r="P54" s="19">
        <v>0</v>
      </c>
      <c r="Q54" s="19">
        <v>0</v>
      </c>
      <c r="R54" s="19">
        <v>0</v>
      </c>
      <c r="S54" s="19">
        <v>0</v>
      </c>
      <c r="T54" s="19">
        <v>0</v>
      </c>
      <c r="U54" s="19">
        <v>0</v>
      </c>
      <c r="V54" s="19">
        <v>9850</v>
      </c>
      <c r="W54" s="19">
        <v>0</v>
      </c>
      <c r="X54" s="19">
        <v>9850</v>
      </c>
      <c r="Y54" s="20">
        <f t="shared" si="0"/>
        <v>0</v>
      </c>
      <c r="Z54" s="20">
        <f t="shared" si="1"/>
        <v>0</v>
      </c>
      <c r="AA54" s="20">
        <f t="shared" si="2"/>
        <v>0</v>
      </c>
      <c r="AB54" s="21">
        <f t="shared" si="3"/>
        <v>0</v>
      </c>
    </row>
    <row r="55" spans="1:28" ht="30" outlineLevel="4" x14ac:dyDescent="0.25">
      <c r="A55" s="15" t="s">
        <v>29</v>
      </c>
      <c r="B55" s="16" t="s">
        <v>30</v>
      </c>
      <c r="C55" s="16" t="s">
        <v>95</v>
      </c>
      <c r="D55" s="16" t="s">
        <v>122</v>
      </c>
      <c r="E55" s="16"/>
      <c r="F55" s="16" t="s">
        <v>33</v>
      </c>
      <c r="G55" s="16">
        <v>1120</v>
      </c>
      <c r="H55" s="16">
        <v>3480</v>
      </c>
      <c r="I55" s="17" t="s">
        <v>123</v>
      </c>
      <c r="J55" s="18">
        <v>9210</v>
      </c>
      <c r="K55" s="19">
        <v>9210</v>
      </c>
      <c r="L55" s="19">
        <v>0</v>
      </c>
      <c r="M55" s="19">
        <v>0</v>
      </c>
      <c r="N55" s="19">
        <v>0</v>
      </c>
      <c r="O55" s="19">
        <v>9210</v>
      </c>
      <c r="P55" s="19">
        <v>0</v>
      </c>
      <c r="Q55" s="19">
        <v>0</v>
      </c>
      <c r="R55" s="19">
        <v>0</v>
      </c>
      <c r="S55" s="19">
        <v>0</v>
      </c>
      <c r="T55" s="19">
        <v>0</v>
      </c>
      <c r="U55" s="19">
        <v>0</v>
      </c>
      <c r="V55" s="19">
        <v>9210</v>
      </c>
      <c r="W55" s="19">
        <v>0</v>
      </c>
      <c r="X55" s="19">
        <v>9210</v>
      </c>
      <c r="Y55" s="20">
        <f t="shared" si="0"/>
        <v>0</v>
      </c>
      <c r="Z55" s="20">
        <f t="shared" si="1"/>
        <v>0</v>
      </c>
      <c r="AA55" s="20">
        <f t="shared" si="2"/>
        <v>0</v>
      </c>
      <c r="AB55" s="21">
        <f t="shared" si="3"/>
        <v>0</v>
      </c>
    </row>
    <row r="56" spans="1:28" outlineLevel="3" x14ac:dyDescent="0.25">
      <c r="A56" s="37"/>
      <c r="B56" s="37"/>
      <c r="C56" s="36" t="s">
        <v>464</v>
      </c>
      <c r="D56" s="37"/>
      <c r="E56" s="37"/>
      <c r="F56" s="37"/>
      <c r="G56" s="37"/>
      <c r="H56" s="37"/>
      <c r="I56" s="38"/>
      <c r="J56" s="39">
        <f t="shared" ref="J56:X56" si="6">SUBTOTAL(9,J42:J55)</f>
        <v>38622111</v>
      </c>
      <c r="K56" s="40">
        <f t="shared" si="6"/>
        <v>38622111</v>
      </c>
      <c r="L56" s="40">
        <f t="shared" si="6"/>
        <v>0</v>
      </c>
      <c r="M56" s="40">
        <f t="shared" si="6"/>
        <v>0</v>
      </c>
      <c r="N56" s="40">
        <v>0</v>
      </c>
      <c r="O56" s="40">
        <f t="shared" si="6"/>
        <v>38622111</v>
      </c>
      <c r="P56" s="40">
        <f t="shared" si="6"/>
        <v>9182038</v>
      </c>
      <c r="Q56" s="40">
        <f t="shared" si="6"/>
        <v>0</v>
      </c>
      <c r="R56" s="40">
        <f t="shared" si="6"/>
        <v>0</v>
      </c>
      <c r="S56" s="40">
        <f t="shared" si="6"/>
        <v>0</v>
      </c>
      <c r="T56" s="40">
        <f t="shared" si="6"/>
        <v>0</v>
      </c>
      <c r="U56" s="40">
        <f t="shared" si="6"/>
        <v>20322796</v>
      </c>
      <c r="V56" s="40">
        <f t="shared" si="6"/>
        <v>29440073</v>
      </c>
      <c r="W56" s="40">
        <f t="shared" si="6"/>
        <v>0</v>
      </c>
      <c r="X56" s="40">
        <f t="shared" si="6"/>
        <v>29440073</v>
      </c>
      <c r="Y56" s="41">
        <f t="shared" si="0"/>
        <v>0</v>
      </c>
      <c r="Z56" s="41">
        <f t="shared" si="1"/>
        <v>0</v>
      </c>
      <c r="AA56" s="41">
        <f t="shared" si="2"/>
        <v>0.23774044872896771</v>
      </c>
      <c r="AB56" s="41">
        <f t="shared" si="3"/>
        <v>0.23774044872896771</v>
      </c>
    </row>
    <row r="57" spans="1:28" outlineLevel="4" x14ac:dyDescent="0.25">
      <c r="A57" s="15" t="s">
        <v>29</v>
      </c>
      <c r="B57" s="16" t="s">
        <v>30</v>
      </c>
      <c r="C57" s="16" t="s">
        <v>124</v>
      </c>
      <c r="D57" s="16" t="s">
        <v>125</v>
      </c>
      <c r="E57" s="16"/>
      <c r="F57" s="16">
        <v>280</v>
      </c>
      <c r="G57" s="16">
        <v>2210</v>
      </c>
      <c r="H57" s="16">
        <v>3480</v>
      </c>
      <c r="I57" s="17" t="s">
        <v>126</v>
      </c>
      <c r="J57" s="18">
        <v>4668205</v>
      </c>
      <c r="K57" s="19">
        <v>4668205</v>
      </c>
      <c r="L57" s="19">
        <v>0</v>
      </c>
      <c r="M57" s="19">
        <v>0</v>
      </c>
      <c r="N57" s="19">
        <v>0</v>
      </c>
      <c r="O57" s="19">
        <v>4668205</v>
      </c>
      <c r="P57" s="19">
        <v>3595611</v>
      </c>
      <c r="Q57" s="19">
        <v>0</v>
      </c>
      <c r="R57" s="19">
        <v>0</v>
      </c>
      <c r="S57" s="19">
        <v>0</v>
      </c>
      <c r="T57" s="19">
        <v>0</v>
      </c>
      <c r="U57" s="19">
        <v>1072594</v>
      </c>
      <c r="V57" s="19">
        <v>1072594</v>
      </c>
      <c r="W57" s="19">
        <v>0</v>
      </c>
      <c r="X57" s="19">
        <v>1072594</v>
      </c>
      <c r="Y57" s="20">
        <f t="shared" si="0"/>
        <v>0</v>
      </c>
      <c r="Z57" s="20">
        <f t="shared" si="1"/>
        <v>0</v>
      </c>
      <c r="AA57" s="20">
        <f t="shared" si="2"/>
        <v>0.77023416923635535</v>
      </c>
      <c r="AB57" s="21">
        <f t="shared" si="3"/>
        <v>0.77023416923635535</v>
      </c>
    </row>
    <row r="58" spans="1:28" outlineLevel="4" x14ac:dyDescent="0.25">
      <c r="A58" s="15" t="s">
        <v>29</v>
      </c>
      <c r="B58" s="16" t="s">
        <v>30</v>
      </c>
      <c r="C58" s="16" t="s">
        <v>124</v>
      </c>
      <c r="D58" s="16" t="s">
        <v>127</v>
      </c>
      <c r="E58" s="16"/>
      <c r="F58" s="16">
        <v>280</v>
      </c>
      <c r="G58" s="16">
        <v>2210</v>
      </c>
      <c r="H58" s="16">
        <v>3480</v>
      </c>
      <c r="I58" s="17" t="s">
        <v>128</v>
      </c>
      <c r="J58" s="18">
        <v>4772573</v>
      </c>
      <c r="K58" s="19">
        <v>4772573</v>
      </c>
      <c r="L58" s="19">
        <v>0</v>
      </c>
      <c r="M58" s="19">
        <v>0</v>
      </c>
      <c r="N58" s="19">
        <v>0</v>
      </c>
      <c r="O58" s="19">
        <v>4772573</v>
      </c>
      <c r="P58" s="19">
        <v>0</v>
      </c>
      <c r="Q58" s="19">
        <v>0</v>
      </c>
      <c r="R58" s="19">
        <v>0</v>
      </c>
      <c r="S58" s="19">
        <v>0</v>
      </c>
      <c r="T58" s="19">
        <v>0</v>
      </c>
      <c r="U58" s="19">
        <v>4772573</v>
      </c>
      <c r="V58" s="19">
        <v>4772573</v>
      </c>
      <c r="W58" s="19">
        <v>0</v>
      </c>
      <c r="X58" s="19">
        <v>4772573</v>
      </c>
      <c r="Y58" s="20">
        <f t="shared" si="0"/>
        <v>0</v>
      </c>
      <c r="Z58" s="20">
        <f t="shared" si="1"/>
        <v>0</v>
      </c>
      <c r="AA58" s="20">
        <f t="shared" si="2"/>
        <v>0</v>
      </c>
      <c r="AB58" s="21">
        <f t="shared" si="3"/>
        <v>0</v>
      </c>
    </row>
    <row r="59" spans="1:28" outlineLevel="4" x14ac:dyDescent="0.25">
      <c r="A59" s="15" t="s">
        <v>29</v>
      </c>
      <c r="B59" s="16" t="s">
        <v>30</v>
      </c>
      <c r="C59" s="16" t="s">
        <v>124</v>
      </c>
      <c r="D59" s="16" t="s">
        <v>129</v>
      </c>
      <c r="E59" s="16"/>
      <c r="F59" s="16">
        <v>280</v>
      </c>
      <c r="G59" s="16">
        <v>2210</v>
      </c>
      <c r="H59" s="16">
        <v>3480</v>
      </c>
      <c r="I59" s="17" t="s">
        <v>130</v>
      </c>
      <c r="J59" s="18">
        <v>4215822</v>
      </c>
      <c r="K59" s="19">
        <v>4215822</v>
      </c>
      <c r="L59" s="19">
        <v>0</v>
      </c>
      <c r="M59" s="19">
        <v>0</v>
      </c>
      <c r="N59" s="19">
        <v>0</v>
      </c>
      <c r="O59" s="19">
        <v>4215822</v>
      </c>
      <c r="P59" s="19">
        <v>4118513</v>
      </c>
      <c r="Q59" s="19">
        <v>0</v>
      </c>
      <c r="R59" s="19">
        <v>0</v>
      </c>
      <c r="S59" s="19">
        <v>0</v>
      </c>
      <c r="T59" s="19">
        <v>0</v>
      </c>
      <c r="U59" s="19">
        <v>97309</v>
      </c>
      <c r="V59" s="19">
        <v>97309</v>
      </c>
      <c r="W59" s="19">
        <v>0</v>
      </c>
      <c r="X59" s="19">
        <v>97309</v>
      </c>
      <c r="Y59" s="20">
        <f t="shared" si="0"/>
        <v>0</v>
      </c>
      <c r="Z59" s="20">
        <f t="shared" si="1"/>
        <v>0</v>
      </c>
      <c r="AA59" s="20">
        <f t="shared" si="2"/>
        <v>0.97691814312843384</v>
      </c>
      <c r="AB59" s="21">
        <f t="shared" si="3"/>
        <v>0.97691814312843384</v>
      </c>
    </row>
    <row r="60" spans="1:28" ht="30" outlineLevel="4" x14ac:dyDescent="0.25">
      <c r="A60" s="15" t="s">
        <v>29</v>
      </c>
      <c r="B60" s="16" t="s">
        <v>30</v>
      </c>
      <c r="C60" s="16" t="s">
        <v>124</v>
      </c>
      <c r="D60" s="16" t="s">
        <v>131</v>
      </c>
      <c r="E60" s="16"/>
      <c r="F60" s="16">
        <v>280</v>
      </c>
      <c r="G60" s="16">
        <v>2210</v>
      </c>
      <c r="H60" s="16">
        <v>3480</v>
      </c>
      <c r="I60" s="17" t="s">
        <v>132</v>
      </c>
      <c r="J60" s="18">
        <v>2450400</v>
      </c>
      <c r="K60" s="19">
        <v>2450400</v>
      </c>
      <c r="L60" s="19">
        <v>0</v>
      </c>
      <c r="M60" s="19">
        <v>0</v>
      </c>
      <c r="N60" s="19">
        <v>0</v>
      </c>
      <c r="O60" s="19">
        <v>2450400</v>
      </c>
      <c r="P60" s="19">
        <v>0</v>
      </c>
      <c r="Q60" s="19">
        <v>0</v>
      </c>
      <c r="R60" s="19">
        <v>0</v>
      </c>
      <c r="S60" s="19">
        <v>180800</v>
      </c>
      <c r="T60" s="19">
        <v>180800</v>
      </c>
      <c r="U60" s="19">
        <v>2269600</v>
      </c>
      <c r="V60" s="19">
        <v>2269600</v>
      </c>
      <c r="W60" s="19">
        <v>0</v>
      </c>
      <c r="X60" s="19">
        <v>2269600</v>
      </c>
      <c r="Y60" s="20">
        <f t="shared" si="0"/>
        <v>7.378387202089455E-2</v>
      </c>
      <c r="Z60" s="20">
        <f t="shared" si="1"/>
        <v>7.378387202089455E-2</v>
      </c>
      <c r="AA60" s="20">
        <f t="shared" si="2"/>
        <v>0</v>
      </c>
      <c r="AB60" s="21">
        <f t="shared" si="3"/>
        <v>7.378387202089455E-2</v>
      </c>
    </row>
    <row r="61" spans="1:28" ht="30" outlineLevel="4" x14ac:dyDescent="0.25">
      <c r="A61" s="15" t="s">
        <v>29</v>
      </c>
      <c r="B61" s="16" t="s">
        <v>30</v>
      </c>
      <c r="C61" s="16" t="s">
        <v>124</v>
      </c>
      <c r="D61" s="16" t="s">
        <v>133</v>
      </c>
      <c r="E61" s="16"/>
      <c r="F61" s="16">
        <v>280</v>
      </c>
      <c r="G61" s="16">
        <v>2210</v>
      </c>
      <c r="H61" s="16">
        <v>3480</v>
      </c>
      <c r="I61" s="17" t="s">
        <v>134</v>
      </c>
      <c r="J61" s="18">
        <v>741838</v>
      </c>
      <c r="K61" s="19">
        <v>741838</v>
      </c>
      <c r="L61" s="19">
        <v>0</v>
      </c>
      <c r="M61" s="19">
        <v>0</v>
      </c>
      <c r="N61" s="19">
        <v>0</v>
      </c>
      <c r="O61" s="19">
        <v>741838</v>
      </c>
      <c r="P61" s="19">
        <v>0</v>
      </c>
      <c r="Q61" s="19">
        <v>0</v>
      </c>
      <c r="R61" s="19">
        <v>0</v>
      </c>
      <c r="S61" s="19">
        <v>0</v>
      </c>
      <c r="T61" s="19">
        <v>0</v>
      </c>
      <c r="U61" s="19">
        <v>741838</v>
      </c>
      <c r="V61" s="19">
        <v>741838</v>
      </c>
      <c r="W61" s="19">
        <v>0</v>
      </c>
      <c r="X61" s="19">
        <v>741838</v>
      </c>
      <c r="Y61" s="20">
        <f t="shared" si="0"/>
        <v>0</v>
      </c>
      <c r="Z61" s="20">
        <f t="shared" si="1"/>
        <v>0</v>
      </c>
      <c r="AA61" s="20">
        <f t="shared" si="2"/>
        <v>0</v>
      </c>
      <c r="AB61" s="21">
        <f t="shared" si="3"/>
        <v>0</v>
      </c>
    </row>
    <row r="62" spans="1:28" outlineLevel="4" x14ac:dyDescent="0.25">
      <c r="A62" s="15" t="s">
        <v>29</v>
      </c>
      <c r="B62" s="16" t="s">
        <v>30</v>
      </c>
      <c r="C62" s="16" t="s">
        <v>124</v>
      </c>
      <c r="D62" s="16" t="s">
        <v>135</v>
      </c>
      <c r="E62" s="16"/>
      <c r="F62" s="16">
        <v>280</v>
      </c>
      <c r="G62" s="16">
        <v>2240</v>
      </c>
      <c r="H62" s="16">
        <v>3480</v>
      </c>
      <c r="I62" s="17" t="s">
        <v>136</v>
      </c>
      <c r="J62" s="18">
        <v>174357051</v>
      </c>
      <c r="K62" s="19">
        <v>174357051</v>
      </c>
      <c r="L62" s="19">
        <v>0</v>
      </c>
      <c r="M62" s="19">
        <v>0</v>
      </c>
      <c r="N62" s="19">
        <v>0</v>
      </c>
      <c r="O62" s="19">
        <v>174357051</v>
      </c>
      <c r="P62" s="19">
        <v>0</v>
      </c>
      <c r="Q62" s="19">
        <v>2119069.33</v>
      </c>
      <c r="R62" s="19">
        <v>0</v>
      </c>
      <c r="S62" s="19">
        <v>0</v>
      </c>
      <c r="T62" s="19">
        <v>0</v>
      </c>
      <c r="U62" s="19">
        <v>172237981.66999999</v>
      </c>
      <c r="V62" s="19">
        <v>172237981.66999999</v>
      </c>
      <c r="W62" s="19">
        <v>0</v>
      </c>
      <c r="X62" s="19">
        <v>172237981.66999999</v>
      </c>
      <c r="Y62" s="20">
        <f t="shared" si="0"/>
        <v>0</v>
      </c>
      <c r="Z62" s="20">
        <f t="shared" si="1"/>
        <v>0</v>
      </c>
      <c r="AA62" s="20">
        <f t="shared" si="2"/>
        <v>1.2153619930174204E-2</v>
      </c>
      <c r="AB62" s="21">
        <f t="shared" si="3"/>
        <v>1.2153619930174204E-2</v>
      </c>
    </row>
    <row r="63" spans="1:28" outlineLevel="3" x14ac:dyDescent="0.25">
      <c r="A63" s="37"/>
      <c r="B63" s="37"/>
      <c r="C63" s="36" t="s">
        <v>465</v>
      </c>
      <c r="D63" s="37"/>
      <c r="E63" s="37"/>
      <c r="F63" s="37"/>
      <c r="G63" s="37"/>
      <c r="H63" s="37"/>
      <c r="I63" s="38"/>
      <c r="J63" s="39">
        <f t="shared" ref="J63:X63" si="7">SUBTOTAL(9,J57:J62)</f>
        <v>191205889</v>
      </c>
      <c r="K63" s="40">
        <f t="shared" si="7"/>
        <v>191205889</v>
      </c>
      <c r="L63" s="40">
        <f t="shared" si="7"/>
        <v>0</v>
      </c>
      <c r="M63" s="40">
        <f t="shared" si="7"/>
        <v>0</v>
      </c>
      <c r="N63" s="40">
        <v>0</v>
      </c>
      <c r="O63" s="40">
        <f t="shared" si="7"/>
        <v>191205889</v>
      </c>
      <c r="P63" s="40">
        <f t="shared" si="7"/>
        <v>7714124</v>
      </c>
      <c r="Q63" s="40">
        <f t="shared" si="7"/>
        <v>2119069.33</v>
      </c>
      <c r="R63" s="40">
        <f t="shared" si="7"/>
        <v>0</v>
      </c>
      <c r="S63" s="40">
        <f t="shared" si="7"/>
        <v>180800</v>
      </c>
      <c r="T63" s="40">
        <f t="shared" si="7"/>
        <v>180800</v>
      </c>
      <c r="U63" s="40">
        <f t="shared" si="7"/>
        <v>181191895.66999999</v>
      </c>
      <c r="V63" s="40">
        <f t="shared" si="7"/>
        <v>181191895.66999999</v>
      </c>
      <c r="W63" s="40">
        <f t="shared" si="7"/>
        <v>0</v>
      </c>
      <c r="X63" s="40">
        <f t="shared" si="7"/>
        <v>181191895.66999999</v>
      </c>
      <c r="Y63" s="41">
        <f t="shared" si="0"/>
        <v>9.4557757057367616E-4</v>
      </c>
      <c r="Z63" s="41">
        <f t="shared" si="1"/>
        <v>9.4557757057367616E-4</v>
      </c>
      <c r="AA63" s="41">
        <f t="shared" si="2"/>
        <v>5.1427251437846669E-2</v>
      </c>
      <c r="AB63" s="41">
        <f t="shared" si="3"/>
        <v>5.2372829008420343E-2</v>
      </c>
    </row>
    <row r="64" spans="1:28" ht="120" outlineLevel="4" x14ac:dyDescent="0.25">
      <c r="A64" s="15" t="s">
        <v>29</v>
      </c>
      <c r="B64" s="16" t="s">
        <v>30</v>
      </c>
      <c r="C64" s="16" t="s">
        <v>137</v>
      </c>
      <c r="D64" s="16" t="s">
        <v>138</v>
      </c>
      <c r="E64" s="16" t="s">
        <v>52</v>
      </c>
      <c r="F64" s="16" t="s">
        <v>33</v>
      </c>
      <c r="G64" s="16">
        <v>1310</v>
      </c>
      <c r="H64" s="16">
        <v>3480</v>
      </c>
      <c r="I64" s="17" t="s">
        <v>139</v>
      </c>
      <c r="J64" s="18">
        <v>38844585</v>
      </c>
      <c r="K64" s="19">
        <v>38844585</v>
      </c>
      <c r="L64" s="19">
        <v>0</v>
      </c>
      <c r="M64" s="19">
        <v>0</v>
      </c>
      <c r="N64" s="19">
        <v>0</v>
      </c>
      <c r="O64" s="19">
        <v>38844585</v>
      </c>
      <c r="P64" s="19">
        <v>0</v>
      </c>
      <c r="Q64" s="19">
        <v>29815033.920000002</v>
      </c>
      <c r="R64" s="19">
        <v>0</v>
      </c>
      <c r="S64" s="19">
        <v>9029551.0800000001</v>
      </c>
      <c r="T64" s="19">
        <v>9029551.0800000001</v>
      </c>
      <c r="U64" s="19">
        <v>0</v>
      </c>
      <c r="V64" s="19">
        <v>0</v>
      </c>
      <c r="W64" s="19">
        <v>0</v>
      </c>
      <c r="X64" s="19">
        <v>-1.862645149230957E-9</v>
      </c>
      <c r="Y64" s="20">
        <f t="shared" si="0"/>
        <v>0.23245327707838814</v>
      </c>
      <c r="Z64" s="20">
        <f t="shared" si="1"/>
        <v>0.23245327707838814</v>
      </c>
      <c r="AA64" s="20">
        <f t="shared" si="2"/>
        <v>0.76754672292161186</v>
      </c>
      <c r="AB64" s="21">
        <f t="shared" si="3"/>
        <v>1</v>
      </c>
    </row>
    <row r="65" spans="1:28" ht="120" outlineLevel="4" x14ac:dyDescent="0.25">
      <c r="A65" s="15" t="s">
        <v>29</v>
      </c>
      <c r="B65" s="16" t="s">
        <v>30</v>
      </c>
      <c r="C65" s="16" t="s">
        <v>137</v>
      </c>
      <c r="D65" s="16" t="s">
        <v>138</v>
      </c>
      <c r="E65" s="16" t="s">
        <v>140</v>
      </c>
      <c r="F65" s="16" t="s">
        <v>33</v>
      </c>
      <c r="G65" s="16">
        <v>1310</v>
      </c>
      <c r="H65" s="16">
        <v>3480</v>
      </c>
      <c r="I65" s="17" t="s">
        <v>141</v>
      </c>
      <c r="J65" s="18">
        <v>17295068</v>
      </c>
      <c r="K65" s="19">
        <v>17295068</v>
      </c>
      <c r="L65" s="19">
        <v>0</v>
      </c>
      <c r="M65" s="19">
        <v>0</v>
      </c>
      <c r="N65" s="19">
        <v>0</v>
      </c>
      <c r="O65" s="19">
        <v>17295068</v>
      </c>
      <c r="P65" s="19">
        <v>0</v>
      </c>
      <c r="Q65" s="19">
        <v>12180970.25</v>
      </c>
      <c r="R65" s="19">
        <v>0</v>
      </c>
      <c r="S65" s="19">
        <v>5114097.75</v>
      </c>
      <c r="T65" s="19">
        <v>5114097.75</v>
      </c>
      <c r="U65" s="19">
        <v>0</v>
      </c>
      <c r="V65" s="19">
        <v>0</v>
      </c>
      <c r="W65" s="19">
        <v>0</v>
      </c>
      <c r="X65" s="19">
        <v>0</v>
      </c>
      <c r="Y65" s="20">
        <f t="shared" si="0"/>
        <v>0.29569688595615812</v>
      </c>
      <c r="Z65" s="20">
        <f t="shared" si="1"/>
        <v>0.29569688595615812</v>
      </c>
      <c r="AA65" s="20">
        <f t="shared" si="2"/>
        <v>0.70430311404384183</v>
      </c>
      <c r="AB65" s="21">
        <f t="shared" si="3"/>
        <v>1</v>
      </c>
    </row>
    <row r="66" spans="1:28" ht="75" outlineLevel="4" x14ac:dyDescent="0.25">
      <c r="A66" s="15" t="s">
        <v>29</v>
      </c>
      <c r="B66" s="16" t="s">
        <v>30</v>
      </c>
      <c r="C66" s="16" t="s">
        <v>137</v>
      </c>
      <c r="D66" s="16" t="s">
        <v>138</v>
      </c>
      <c r="E66" s="16" t="s">
        <v>142</v>
      </c>
      <c r="F66" s="16" t="s">
        <v>33</v>
      </c>
      <c r="G66" s="16">
        <v>1310</v>
      </c>
      <c r="H66" s="16">
        <v>3480</v>
      </c>
      <c r="I66" s="17" t="s">
        <v>143</v>
      </c>
      <c r="J66" s="18">
        <v>69768440</v>
      </c>
      <c r="K66" s="19">
        <v>69768440</v>
      </c>
      <c r="L66" s="19">
        <v>0</v>
      </c>
      <c r="M66" s="19">
        <v>0</v>
      </c>
      <c r="N66" s="19">
        <v>0</v>
      </c>
      <c r="O66" s="19">
        <v>69768440</v>
      </c>
      <c r="P66" s="19">
        <v>0</v>
      </c>
      <c r="Q66" s="19">
        <v>51225019.579999998</v>
      </c>
      <c r="R66" s="19">
        <v>0</v>
      </c>
      <c r="S66" s="19">
        <v>18543420.420000002</v>
      </c>
      <c r="T66" s="19">
        <v>18543420.420000002</v>
      </c>
      <c r="U66" s="19">
        <v>0</v>
      </c>
      <c r="V66" s="19">
        <v>0</v>
      </c>
      <c r="W66" s="19">
        <v>0</v>
      </c>
      <c r="X66" s="19">
        <v>0</v>
      </c>
      <c r="Y66" s="20">
        <f t="shared" si="0"/>
        <v>0.2657852235194022</v>
      </c>
      <c r="Z66" s="20">
        <f t="shared" si="1"/>
        <v>0.2657852235194022</v>
      </c>
      <c r="AA66" s="20">
        <f t="shared" si="2"/>
        <v>0.73421477648059774</v>
      </c>
      <c r="AB66" s="21">
        <f t="shared" si="3"/>
        <v>1</v>
      </c>
    </row>
    <row r="67" spans="1:28" ht="75" outlineLevel="4" x14ac:dyDescent="0.25">
      <c r="A67" s="15" t="s">
        <v>29</v>
      </c>
      <c r="B67" s="16" t="s">
        <v>30</v>
      </c>
      <c r="C67" s="16" t="s">
        <v>137</v>
      </c>
      <c r="D67" s="16" t="s">
        <v>138</v>
      </c>
      <c r="E67" s="16" t="s">
        <v>144</v>
      </c>
      <c r="F67" s="16" t="s">
        <v>33</v>
      </c>
      <c r="G67" s="16">
        <v>1310</v>
      </c>
      <c r="H67" s="16">
        <v>3430</v>
      </c>
      <c r="I67" s="17" t="s">
        <v>145</v>
      </c>
      <c r="J67" s="18">
        <v>4432228567</v>
      </c>
      <c r="K67" s="19">
        <v>4432228567</v>
      </c>
      <c r="L67" s="19">
        <v>0</v>
      </c>
      <c r="M67" s="19">
        <v>0</v>
      </c>
      <c r="N67" s="19">
        <v>0</v>
      </c>
      <c r="O67" s="19">
        <v>4432228567</v>
      </c>
      <c r="P67" s="19">
        <v>0</v>
      </c>
      <c r="Q67" s="19">
        <v>57165612.579999998</v>
      </c>
      <c r="R67" s="19">
        <v>0</v>
      </c>
      <c r="S67" s="19">
        <v>1209185403.4200001</v>
      </c>
      <c r="T67" s="19">
        <v>1209185403.4200001</v>
      </c>
      <c r="U67" s="19">
        <v>0</v>
      </c>
      <c r="V67" s="19">
        <v>3165877551</v>
      </c>
      <c r="W67" s="19">
        <v>0</v>
      </c>
      <c r="X67" s="19">
        <v>3165877551</v>
      </c>
      <c r="Y67" s="20">
        <f t="shared" si="0"/>
        <v>0.27281657187604152</v>
      </c>
      <c r="Z67" s="20">
        <f t="shared" si="1"/>
        <v>0.27281657187604152</v>
      </c>
      <c r="AA67" s="20">
        <f t="shared" si="2"/>
        <v>1.2897713129152348E-2</v>
      </c>
      <c r="AB67" s="21">
        <f t="shared" si="3"/>
        <v>0.28571428500519386</v>
      </c>
    </row>
    <row r="68" spans="1:28" ht="90" outlineLevel="4" x14ac:dyDescent="0.25">
      <c r="A68" s="15" t="s">
        <v>29</v>
      </c>
      <c r="B68" s="16" t="s">
        <v>30</v>
      </c>
      <c r="C68" s="16" t="s">
        <v>137</v>
      </c>
      <c r="D68" s="16" t="s">
        <v>138</v>
      </c>
      <c r="E68" s="16" t="s">
        <v>146</v>
      </c>
      <c r="F68" s="16" t="s">
        <v>33</v>
      </c>
      <c r="G68" s="16">
        <v>1310</v>
      </c>
      <c r="H68" s="16">
        <v>3430</v>
      </c>
      <c r="I68" s="17" t="s">
        <v>147</v>
      </c>
      <c r="J68" s="18">
        <v>2444778463</v>
      </c>
      <c r="K68" s="19">
        <v>2444778463</v>
      </c>
      <c r="L68" s="19">
        <v>0</v>
      </c>
      <c r="M68" s="19">
        <v>0</v>
      </c>
      <c r="N68" s="19">
        <v>0</v>
      </c>
      <c r="O68" s="19">
        <v>2444778463</v>
      </c>
      <c r="P68" s="19">
        <v>0</v>
      </c>
      <c r="Q68" s="19">
        <v>1</v>
      </c>
      <c r="R68" s="19">
        <v>0</v>
      </c>
      <c r="S68" s="19">
        <v>698508132</v>
      </c>
      <c r="T68" s="19">
        <v>698508132</v>
      </c>
      <c r="U68" s="19">
        <v>0</v>
      </c>
      <c r="V68" s="19">
        <v>1746270330</v>
      </c>
      <c r="W68" s="19">
        <v>0</v>
      </c>
      <c r="X68" s="19">
        <v>1746270330</v>
      </c>
      <c r="Y68" s="20">
        <f t="shared" si="0"/>
        <v>0.28571428559741857</v>
      </c>
      <c r="Z68" s="20">
        <f t="shared" si="1"/>
        <v>0.28571428559741857</v>
      </c>
      <c r="AA68" s="20">
        <f t="shared" si="2"/>
        <v>4.0903501692864841E-10</v>
      </c>
      <c r="AB68" s="21">
        <f t="shared" si="3"/>
        <v>0.2857142860064536</v>
      </c>
    </row>
    <row r="69" spans="1:28" ht="165" outlineLevel="4" x14ac:dyDescent="0.25">
      <c r="A69" s="15" t="s">
        <v>29</v>
      </c>
      <c r="B69" s="16" t="s">
        <v>30</v>
      </c>
      <c r="C69" s="16" t="s">
        <v>137</v>
      </c>
      <c r="D69" s="16" t="s">
        <v>138</v>
      </c>
      <c r="E69" s="16" t="s">
        <v>148</v>
      </c>
      <c r="F69" s="16" t="s">
        <v>33</v>
      </c>
      <c r="G69" s="16">
        <v>1310</v>
      </c>
      <c r="H69" s="16">
        <v>3440</v>
      </c>
      <c r="I69" s="17" t="s">
        <v>149</v>
      </c>
      <c r="J69" s="18">
        <v>561087005538</v>
      </c>
      <c r="K69" s="19">
        <v>561087005538</v>
      </c>
      <c r="L69" s="19">
        <v>0</v>
      </c>
      <c r="M69" s="19">
        <v>0</v>
      </c>
      <c r="N69" s="19">
        <v>0</v>
      </c>
      <c r="O69" s="19">
        <v>561087005538</v>
      </c>
      <c r="P69" s="19">
        <v>0</v>
      </c>
      <c r="Q69" s="19">
        <v>0</v>
      </c>
      <c r="R69" s="19">
        <v>0</v>
      </c>
      <c r="S69" s="19">
        <v>172642155564</v>
      </c>
      <c r="T69" s="19">
        <v>172642155564</v>
      </c>
      <c r="U69" s="19">
        <v>0</v>
      </c>
      <c r="V69" s="19">
        <v>388444849974</v>
      </c>
      <c r="W69" s="19">
        <v>0</v>
      </c>
      <c r="X69" s="19">
        <v>388444849974</v>
      </c>
      <c r="Y69" s="20">
        <f t="shared" si="0"/>
        <v>0.30769230771698508</v>
      </c>
      <c r="Z69" s="20">
        <f t="shared" si="1"/>
        <v>0.30769230771698508</v>
      </c>
      <c r="AA69" s="20">
        <f t="shared" si="2"/>
        <v>0</v>
      </c>
      <c r="AB69" s="21">
        <f t="shared" si="3"/>
        <v>0.30769230771698508</v>
      </c>
    </row>
    <row r="70" spans="1:28" ht="270" outlineLevel="4" x14ac:dyDescent="0.25">
      <c r="A70" s="15" t="s">
        <v>29</v>
      </c>
      <c r="B70" s="16" t="s">
        <v>30</v>
      </c>
      <c r="C70" s="16" t="s">
        <v>137</v>
      </c>
      <c r="D70" s="16" t="s">
        <v>138</v>
      </c>
      <c r="E70" s="16" t="s">
        <v>150</v>
      </c>
      <c r="F70" s="16" t="s">
        <v>33</v>
      </c>
      <c r="G70" s="16">
        <v>1310</v>
      </c>
      <c r="H70" s="16">
        <v>3440</v>
      </c>
      <c r="I70" s="17" t="s">
        <v>151</v>
      </c>
      <c r="J70" s="18">
        <v>2571517906</v>
      </c>
      <c r="K70" s="19">
        <v>2571517906</v>
      </c>
      <c r="L70" s="19">
        <v>0</v>
      </c>
      <c r="M70" s="19">
        <v>0</v>
      </c>
      <c r="N70" s="19">
        <v>0</v>
      </c>
      <c r="O70" s="19">
        <v>2571517906</v>
      </c>
      <c r="P70" s="19">
        <v>0</v>
      </c>
      <c r="Q70" s="19">
        <v>241839922</v>
      </c>
      <c r="R70" s="19">
        <v>0</v>
      </c>
      <c r="S70" s="19">
        <v>492879478</v>
      </c>
      <c r="T70" s="19">
        <v>492879478</v>
      </c>
      <c r="U70" s="19">
        <v>0</v>
      </c>
      <c r="V70" s="19">
        <v>1836798506</v>
      </c>
      <c r="W70" s="19">
        <v>0</v>
      </c>
      <c r="X70" s="19">
        <v>1836798506</v>
      </c>
      <c r="Y70" s="20">
        <f t="shared" si="0"/>
        <v>0.19166869375087292</v>
      </c>
      <c r="Z70" s="20">
        <f t="shared" si="1"/>
        <v>0.19166869375087292</v>
      </c>
      <c r="AA70" s="20">
        <f t="shared" si="2"/>
        <v>9.4045591296769288E-2</v>
      </c>
      <c r="AB70" s="21">
        <f t="shared" si="3"/>
        <v>0.28571428504764218</v>
      </c>
    </row>
    <row r="71" spans="1:28" ht="270" outlineLevel="4" x14ac:dyDescent="0.25">
      <c r="A71" s="15" t="s">
        <v>29</v>
      </c>
      <c r="B71" s="16" t="s">
        <v>30</v>
      </c>
      <c r="C71" s="16" t="s">
        <v>137</v>
      </c>
      <c r="D71" s="16" t="s">
        <v>138</v>
      </c>
      <c r="E71" s="16" t="s">
        <v>152</v>
      </c>
      <c r="F71" s="16" t="s">
        <v>33</v>
      </c>
      <c r="G71" s="16">
        <v>1310</v>
      </c>
      <c r="H71" s="16">
        <v>3440</v>
      </c>
      <c r="I71" s="17" t="s">
        <v>153</v>
      </c>
      <c r="J71" s="18">
        <v>2571517906</v>
      </c>
      <c r="K71" s="19">
        <v>2571517906</v>
      </c>
      <c r="L71" s="19">
        <v>0</v>
      </c>
      <c r="M71" s="19">
        <v>0</v>
      </c>
      <c r="N71" s="19">
        <v>0</v>
      </c>
      <c r="O71" s="19">
        <v>2571517906</v>
      </c>
      <c r="P71" s="19">
        <v>0</v>
      </c>
      <c r="Q71" s="19">
        <v>241839922</v>
      </c>
      <c r="R71" s="19">
        <v>0</v>
      </c>
      <c r="S71" s="19">
        <v>492879478</v>
      </c>
      <c r="T71" s="19">
        <v>492879478</v>
      </c>
      <c r="U71" s="19">
        <v>0</v>
      </c>
      <c r="V71" s="19">
        <v>1836798506</v>
      </c>
      <c r="W71" s="19">
        <v>0</v>
      </c>
      <c r="X71" s="19">
        <v>1836798506</v>
      </c>
      <c r="Y71" s="20">
        <f t="shared" si="0"/>
        <v>0.19166869375087292</v>
      </c>
      <c r="Z71" s="20">
        <f t="shared" si="1"/>
        <v>0.19166869375087292</v>
      </c>
      <c r="AA71" s="20">
        <f t="shared" si="2"/>
        <v>9.4045591296769288E-2</v>
      </c>
      <c r="AB71" s="21">
        <f t="shared" si="3"/>
        <v>0.28571428504764218</v>
      </c>
    </row>
    <row r="72" spans="1:28" ht="270" outlineLevel="4" x14ac:dyDescent="0.25">
      <c r="A72" s="15" t="s">
        <v>29</v>
      </c>
      <c r="B72" s="16" t="s">
        <v>30</v>
      </c>
      <c r="C72" s="16" t="s">
        <v>137</v>
      </c>
      <c r="D72" s="16" t="s">
        <v>138</v>
      </c>
      <c r="E72" s="16" t="s">
        <v>154</v>
      </c>
      <c r="F72" s="16" t="s">
        <v>33</v>
      </c>
      <c r="G72" s="16">
        <v>1310</v>
      </c>
      <c r="H72" s="16">
        <v>3440</v>
      </c>
      <c r="I72" s="17" t="s">
        <v>155</v>
      </c>
      <c r="J72" s="18">
        <v>2571517906</v>
      </c>
      <c r="K72" s="19">
        <v>2571517906</v>
      </c>
      <c r="L72" s="19">
        <v>0</v>
      </c>
      <c r="M72" s="19">
        <v>0</v>
      </c>
      <c r="N72" s="19">
        <v>0</v>
      </c>
      <c r="O72" s="19">
        <v>2571517906</v>
      </c>
      <c r="P72" s="19">
        <v>0</v>
      </c>
      <c r="Q72" s="19">
        <v>241839923.50999999</v>
      </c>
      <c r="R72" s="19">
        <v>0</v>
      </c>
      <c r="S72" s="19">
        <v>492879476.49000001</v>
      </c>
      <c r="T72" s="19">
        <v>492879476.49000001</v>
      </c>
      <c r="U72" s="19">
        <v>0</v>
      </c>
      <c r="V72" s="19">
        <v>1836798506</v>
      </c>
      <c r="W72" s="19">
        <v>0</v>
      </c>
      <c r="X72" s="19">
        <v>1836798505.9999998</v>
      </c>
      <c r="Y72" s="20">
        <f t="shared" si="0"/>
        <v>0.19166869316367111</v>
      </c>
      <c r="Z72" s="20">
        <f t="shared" si="1"/>
        <v>0.19166869316367111</v>
      </c>
      <c r="AA72" s="20">
        <f t="shared" si="2"/>
        <v>9.4045591883971116E-2</v>
      </c>
      <c r="AB72" s="21">
        <f t="shared" si="3"/>
        <v>0.28571428504764224</v>
      </c>
    </row>
    <row r="73" spans="1:28" ht="270" outlineLevel="4" x14ac:dyDescent="0.25">
      <c r="A73" s="15" t="s">
        <v>29</v>
      </c>
      <c r="B73" s="16" t="s">
        <v>30</v>
      </c>
      <c r="C73" s="16" t="s">
        <v>137</v>
      </c>
      <c r="D73" s="16" t="s">
        <v>138</v>
      </c>
      <c r="E73" s="16" t="s">
        <v>156</v>
      </c>
      <c r="F73" s="16" t="s">
        <v>33</v>
      </c>
      <c r="G73" s="16">
        <v>1310</v>
      </c>
      <c r="H73" s="16">
        <v>3440</v>
      </c>
      <c r="I73" s="17" t="s">
        <v>157</v>
      </c>
      <c r="J73" s="18">
        <v>2571517906</v>
      </c>
      <c r="K73" s="19">
        <v>2571517906</v>
      </c>
      <c r="L73" s="19">
        <v>0</v>
      </c>
      <c r="M73" s="19">
        <v>0</v>
      </c>
      <c r="N73" s="19">
        <v>0</v>
      </c>
      <c r="O73" s="19">
        <v>2571517906</v>
      </c>
      <c r="P73" s="19">
        <v>0</v>
      </c>
      <c r="Q73" s="19">
        <v>241839926</v>
      </c>
      <c r="R73" s="19">
        <v>0</v>
      </c>
      <c r="S73" s="19">
        <v>492879474</v>
      </c>
      <c r="T73" s="19">
        <v>492879474</v>
      </c>
      <c r="U73" s="19">
        <v>0</v>
      </c>
      <c r="V73" s="19">
        <v>1836798506</v>
      </c>
      <c r="W73" s="19">
        <v>0</v>
      </c>
      <c r="X73" s="19">
        <v>1836798506</v>
      </c>
      <c r="Y73" s="20">
        <f t="shared" si="0"/>
        <v>0.19166869219537139</v>
      </c>
      <c r="Z73" s="20">
        <f t="shared" si="1"/>
        <v>0.19166869219537139</v>
      </c>
      <c r="AA73" s="20">
        <f t="shared" si="2"/>
        <v>9.4045592852270807E-2</v>
      </c>
      <c r="AB73" s="21">
        <f t="shared" si="3"/>
        <v>0.28571428504764218</v>
      </c>
    </row>
    <row r="74" spans="1:28" ht="255" outlineLevel="4" x14ac:dyDescent="0.25">
      <c r="A74" s="15" t="s">
        <v>29</v>
      </c>
      <c r="B74" s="16" t="s">
        <v>30</v>
      </c>
      <c r="C74" s="16" t="s">
        <v>137</v>
      </c>
      <c r="D74" s="16" t="s">
        <v>138</v>
      </c>
      <c r="E74" s="16" t="s">
        <v>158</v>
      </c>
      <c r="F74" s="16" t="s">
        <v>33</v>
      </c>
      <c r="G74" s="16">
        <v>1310</v>
      </c>
      <c r="H74" s="16">
        <v>3480</v>
      </c>
      <c r="I74" s="17" t="s">
        <v>159</v>
      </c>
      <c r="J74" s="18">
        <v>600000000</v>
      </c>
      <c r="K74" s="19">
        <v>600000000</v>
      </c>
      <c r="L74" s="19">
        <v>0</v>
      </c>
      <c r="M74" s="19">
        <v>0</v>
      </c>
      <c r="N74" s="19">
        <v>0</v>
      </c>
      <c r="O74" s="19">
        <v>600000000</v>
      </c>
      <c r="P74" s="19">
        <v>0</v>
      </c>
      <c r="Q74" s="19">
        <v>150000000</v>
      </c>
      <c r="R74" s="19">
        <v>0</v>
      </c>
      <c r="S74" s="19">
        <v>0</v>
      </c>
      <c r="T74" s="19">
        <v>0</v>
      </c>
      <c r="U74" s="19">
        <v>0</v>
      </c>
      <c r="V74" s="19">
        <v>450000000</v>
      </c>
      <c r="W74" s="19">
        <v>0</v>
      </c>
      <c r="X74" s="19">
        <v>450000000</v>
      </c>
      <c r="Y74" s="20">
        <f t="shared" si="0"/>
        <v>0</v>
      </c>
      <c r="Z74" s="20">
        <f t="shared" si="1"/>
        <v>0</v>
      </c>
      <c r="AA74" s="20">
        <f t="shared" si="2"/>
        <v>0.25</v>
      </c>
      <c r="AB74" s="21">
        <f t="shared" si="3"/>
        <v>0.25</v>
      </c>
    </row>
    <row r="75" spans="1:28" ht="105" outlineLevel="4" x14ac:dyDescent="0.25">
      <c r="A75" s="15" t="s">
        <v>29</v>
      </c>
      <c r="B75" s="16" t="s">
        <v>30</v>
      </c>
      <c r="C75" s="16" t="s">
        <v>137</v>
      </c>
      <c r="D75" s="16" t="s">
        <v>138</v>
      </c>
      <c r="E75" s="16" t="s">
        <v>160</v>
      </c>
      <c r="F75" s="16" t="s">
        <v>33</v>
      </c>
      <c r="G75" s="16">
        <v>1310</v>
      </c>
      <c r="H75" s="16">
        <v>3440</v>
      </c>
      <c r="I75" s="17" t="s">
        <v>161</v>
      </c>
      <c r="J75" s="18">
        <v>2880435027</v>
      </c>
      <c r="K75" s="19">
        <v>2880435027</v>
      </c>
      <c r="L75" s="19">
        <v>0</v>
      </c>
      <c r="M75" s="19">
        <v>-23634579</v>
      </c>
      <c r="N75" s="19">
        <v>0</v>
      </c>
      <c r="O75" s="19">
        <v>2856800448</v>
      </c>
      <c r="P75" s="19">
        <v>0</v>
      </c>
      <c r="Q75" s="19">
        <v>246201078.03</v>
      </c>
      <c r="R75" s="19">
        <v>0</v>
      </c>
      <c r="S75" s="19">
        <v>473907680.97000003</v>
      </c>
      <c r="T75" s="19">
        <v>473907680.97000003</v>
      </c>
      <c r="U75" s="19">
        <v>0</v>
      </c>
      <c r="V75" s="19">
        <v>2160326268</v>
      </c>
      <c r="W75" s="19">
        <v>0</v>
      </c>
      <c r="X75" s="19">
        <v>2136691688.9999998</v>
      </c>
      <c r="Y75" s="20">
        <f t="shared" ref="Y75:Y138" si="8">$S75/$K75</f>
        <v>0.16452642622652014</v>
      </c>
      <c r="Z75" s="20">
        <f t="shared" ref="Z75:Z138" si="9">$S75/$O75</f>
        <v>0.16588756883658962</v>
      </c>
      <c r="AA75" s="20">
        <f t="shared" ref="AA75:AA138" si="10">(($P75+$Q75+$R75)/$O75)</f>
        <v>8.6180705482023223E-2</v>
      </c>
      <c r="AB75" s="21">
        <f t="shared" ref="AB75:AB138" si="11">$Z75+$AA75</f>
        <v>0.25206827431861284</v>
      </c>
    </row>
    <row r="76" spans="1:28" ht="135" outlineLevel="4" x14ac:dyDescent="0.25">
      <c r="A76" s="15" t="s">
        <v>29</v>
      </c>
      <c r="B76" s="16" t="s">
        <v>30</v>
      </c>
      <c r="C76" s="16" t="s">
        <v>137</v>
      </c>
      <c r="D76" s="16" t="s">
        <v>138</v>
      </c>
      <c r="E76" s="16" t="s">
        <v>162</v>
      </c>
      <c r="F76" s="16" t="s">
        <v>33</v>
      </c>
      <c r="G76" s="16">
        <v>1310</v>
      </c>
      <c r="H76" s="16">
        <v>3440</v>
      </c>
      <c r="I76" s="17" t="s">
        <v>163</v>
      </c>
      <c r="J76" s="18">
        <v>330482748</v>
      </c>
      <c r="K76" s="19">
        <v>330482748</v>
      </c>
      <c r="L76" s="19">
        <v>0</v>
      </c>
      <c r="M76" s="19">
        <v>0</v>
      </c>
      <c r="N76" s="19">
        <v>0</v>
      </c>
      <c r="O76" s="19">
        <v>330482748</v>
      </c>
      <c r="P76" s="19">
        <v>0</v>
      </c>
      <c r="Q76" s="19">
        <v>31433736.579999998</v>
      </c>
      <c r="R76" s="19">
        <v>0</v>
      </c>
      <c r="S76" s="19">
        <v>51186950.420000002</v>
      </c>
      <c r="T76" s="19">
        <v>51186950.420000002</v>
      </c>
      <c r="U76" s="19">
        <v>0</v>
      </c>
      <c r="V76" s="19">
        <v>247862061</v>
      </c>
      <c r="W76" s="19">
        <v>0</v>
      </c>
      <c r="X76" s="19">
        <v>247862061</v>
      </c>
      <c r="Y76" s="20">
        <f t="shared" si="8"/>
        <v>0.15488539335190957</v>
      </c>
      <c r="Z76" s="20">
        <f t="shared" si="9"/>
        <v>0.15488539335190957</v>
      </c>
      <c r="AA76" s="20">
        <f t="shared" si="10"/>
        <v>9.5114606648090447E-2</v>
      </c>
      <c r="AB76" s="21">
        <f t="shared" si="11"/>
        <v>0.25</v>
      </c>
    </row>
    <row r="77" spans="1:28" ht="75" outlineLevel="4" x14ac:dyDescent="0.25">
      <c r="A77" s="15" t="s">
        <v>29</v>
      </c>
      <c r="B77" s="16" t="s">
        <v>30</v>
      </c>
      <c r="C77" s="16" t="s">
        <v>137</v>
      </c>
      <c r="D77" s="16" t="s">
        <v>138</v>
      </c>
      <c r="E77" s="16" t="s">
        <v>164</v>
      </c>
      <c r="F77" s="16" t="s">
        <v>33</v>
      </c>
      <c r="G77" s="16">
        <v>1310</v>
      </c>
      <c r="H77" s="16">
        <v>3440</v>
      </c>
      <c r="I77" s="17" t="s">
        <v>165</v>
      </c>
      <c r="J77" s="18">
        <v>50843499</v>
      </c>
      <c r="K77" s="19">
        <v>50843499</v>
      </c>
      <c r="L77" s="19">
        <v>0</v>
      </c>
      <c r="M77" s="19">
        <v>0</v>
      </c>
      <c r="N77" s="19">
        <v>0</v>
      </c>
      <c r="O77" s="19">
        <v>50843499</v>
      </c>
      <c r="P77" s="19">
        <v>0</v>
      </c>
      <c r="Q77" s="19">
        <v>4835958.66</v>
      </c>
      <c r="R77" s="19">
        <v>0</v>
      </c>
      <c r="S77" s="19">
        <v>7874915.3399999999</v>
      </c>
      <c r="T77" s="19">
        <v>7874915.3399999999</v>
      </c>
      <c r="U77" s="19">
        <v>0</v>
      </c>
      <c r="V77" s="19">
        <v>38132625</v>
      </c>
      <c r="W77" s="19">
        <v>0</v>
      </c>
      <c r="X77" s="19">
        <v>38132625</v>
      </c>
      <c r="Y77" s="20">
        <f t="shared" si="8"/>
        <v>0.15488539331252554</v>
      </c>
      <c r="Z77" s="20">
        <f t="shared" si="9"/>
        <v>0.15488539331252554</v>
      </c>
      <c r="AA77" s="20">
        <f t="shared" si="10"/>
        <v>9.5114591936326015E-2</v>
      </c>
      <c r="AB77" s="21">
        <f t="shared" si="11"/>
        <v>0.24999998524885156</v>
      </c>
    </row>
    <row r="78" spans="1:28" ht="135" outlineLevel="4" x14ac:dyDescent="0.25">
      <c r="A78" s="15" t="s">
        <v>29</v>
      </c>
      <c r="B78" s="16" t="s">
        <v>30</v>
      </c>
      <c r="C78" s="16" t="s">
        <v>137</v>
      </c>
      <c r="D78" s="16" t="s">
        <v>138</v>
      </c>
      <c r="E78" s="16" t="s">
        <v>166</v>
      </c>
      <c r="F78" s="16" t="s">
        <v>33</v>
      </c>
      <c r="G78" s="16">
        <v>1310</v>
      </c>
      <c r="H78" s="16">
        <v>3440</v>
      </c>
      <c r="I78" s="17" t="s">
        <v>167</v>
      </c>
      <c r="J78" s="18">
        <v>7258377</v>
      </c>
      <c r="K78" s="19">
        <v>7258377</v>
      </c>
      <c r="L78" s="19">
        <v>0</v>
      </c>
      <c r="M78" s="19">
        <v>0</v>
      </c>
      <c r="N78" s="19">
        <v>0</v>
      </c>
      <c r="O78" s="19">
        <v>7258377</v>
      </c>
      <c r="P78" s="19">
        <v>0</v>
      </c>
      <c r="Q78" s="19">
        <v>690378.42</v>
      </c>
      <c r="R78" s="19">
        <v>0</v>
      </c>
      <c r="S78" s="19">
        <v>1124216.58</v>
      </c>
      <c r="T78" s="19">
        <v>1124216.58</v>
      </c>
      <c r="U78" s="19">
        <v>0</v>
      </c>
      <c r="V78" s="19">
        <v>5443782</v>
      </c>
      <c r="W78" s="19">
        <v>0</v>
      </c>
      <c r="X78" s="19">
        <v>5443782</v>
      </c>
      <c r="Y78" s="20">
        <f t="shared" si="8"/>
        <v>0.15488539380084557</v>
      </c>
      <c r="Z78" s="20">
        <f t="shared" si="9"/>
        <v>0.15488539380084557</v>
      </c>
      <c r="AA78" s="20">
        <f t="shared" si="10"/>
        <v>9.5114709528039132E-2</v>
      </c>
      <c r="AB78" s="21">
        <f t="shared" si="11"/>
        <v>0.25000010332888467</v>
      </c>
    </row>
    <row r="79" spans="1:28" ht="75" outlineLevel="4" x14ac:dyDescent="0.25">
      <c r="A79" s="15" t="s">
        <v>29</v>
      </c>
      <c r="B79" s="16" t="s">
        <v>30</v>
      </c>
      <c r="C79" s="16" t="s">
        <v>137</v>
      </c>
      <c r="D79" s="16" t="s">
        <v>138</v>
      </c>
      <c r="E79" s="16" t="s">
        <v>168</v>
      </c>
      <c r="F79" s="16" t="s">
        <v>33</v>
      </c>
      <c r="G79" s="16">
        <v>1310</v>
      </c>
      <c r="H79" s="16">
        <v>3440</v>
      </c>
      <c r="I79" s="17" t="s">
        <v>169</v>
      </c>
      <c r="J79" s="18">
        <v>1116673</v>
      </c>
      <c r="K79" s="19">
        <v>1116673</v>
      </c>
      <c r="L79" s="19">
        <v>0</v>
      </c>
      <c r="M79" s="19">
        <v>0</v>
      </c>
      <c r="N79" s="19">
        <v>0</v>
      </c>
      <c r="O79" s="19">
        <v>1116673</v>
      </c>
      <c r="P79" s="19">
        <v>0</v>
      </c>
      <c r="Q79" s="19">
        <v>106211.66</v>
      </c>
      <c r="R79" s="19">
        <v>0</v>
      </c>
      <c r="S79" s="19">
        <v>172956.34</v>
      </c>
      <c r="T79" s="19">
        <v>172956.34</v>
      </c>
      <c r="U79" s="19">
        <v>0</v>
      </c>
      <c r="V79" s="19">
        <v>837505</v>
      </c>
      <c r="W79" s="19">
        <v>0</v>
      </c>
      <c r="X79" s="19">
        <v>837505</v>
      </c>
      <c r="Y79" s="20">
        <f t="shared" si="8"/>
        <v>0.15488539617237992</v>
      </c>
      <c r="Z79" s="20">
        <f t="shared" si="9"/>
        <v>0.15488539617237992</v>
      </c>
      <c r="AA79" s="20">
        <f t="shared" si="10"/>
        <v>9.5114379948292832E-2</v>
      </c>
      <c r="AB79" s="21">
        <f t="shared" si="11"/>
        <v>0.24999977612067276</v>
      </c>
    </row>
    <row r="80" spans="1:28" ht="75" outlineLevel="4" x14ac:dyDescent="0.25">
      <c r="A80" s="15" t="s">
        <v>29</v>
      </c>
      <c r="B80" s="16" t="s">
        <v>30</v>
      </c>
      <c r="C80" s="16" t="s">
        <v>137</v>
      </c>
      <c r="D80" s="16" t="s">
        <v>138</v>
      </c>
      <c r="E80" s="16" t="s">
        <v>170</v>
      </c>
      <c r="F80" s="16" t="s">
        <v>33</v>
      </c>
      <c r="G80" s="16">
        <v>1310</v>
      </c>
      <c r="H80" s="16">
        <v>3430</v>
      </c>
      <c r="I80" s="17" t="s">
        <v>171</v>
      </c>
      <c r="J80" s="18">
        <v>101686999</v>
      </c>
      <c r="K80" s="19">
        <v>101686999</v>
      </c>
      <c r="L80" s="19">
        <v>0</v>
      </c>
      <c r="M80" s="19">
        <v>0</v>
      </c>
      <c r="N80" s="19">
        <v>0</v>
      </c>
      <c r="O80" s="19">
        <v>101686999</v>
      </c>
      <c r="P80" s="19">
        <v>0</v>
      </c>
      <c r="Q80" s="19">
        <v>9671920.1600000001</v>
      </c>
      <c r="R80" s="19">
        <v>0</v>
      </c>
      <c r="S80" s="19">
        <v>15749830.84</v>
      </c>
      <c r="T80" s="19">
        <v>15749830.84</v>
      </c>
      <c r="U80" s="19">
        <v>0</v>
      </c>
      <c r="V80" s="19">
        <v>76265248</v>
      </c>
      <c r="W80" s="19">
        <v>0</v>
      </c>
      <c r="X80" s="19">
        <v>76265248</v>
      </c>
      <c r="Y80" s="20">
        <f t="shared" si="8"/>
        <v>0.15488539336282311</v>
      </c>
      <c r="Z80" s="20">
        <f t="shared" si="9"/>
        <v>0.15488539336282311</v>
      </c>
      <c r="AA80" s="20">
        <f t="shared" si="10"/>
        <v>9.5114618929800457E-2</v>
      </c>
      <c r="AB80" s="21">
        <f t="shared" si="11"/>
        <v>0.25000001229262359</v>
      </c>
    </row>
    <row r="81" spans="1:28" ht="90" outlineLevel="4" x14ac:dyDescent="0.25">
      <c r="A81" s="15" t="s">
        <v>29</v>
      </c>
      <c r="B81" s="16" t="s">
        <v>30</v>
      </c>
      <c r="C81" s="16" t="s">
        <v>137</v>
      </c>
      <c r="D81" s="16" t="s">
        <v>138</v>
      </c>
      <c r="E81" s="16" t="s">
        <v>172</v>
      </c>
      <c r="F81" s="16" t="s">
        <v>33</v>
      </c>
      <c r="G81" s="16">
        <v>1310</v>
      </c>
      <c r="H81" s="16">
        <v>3430</v>
      </c>
      <c r="I81" s="17" t="s">
        <v>173</v>
      </c>
      <c r="J81" s="18">
        <v>2233346</v>
      </c>
      <c r="K81" s="19">
        <v>2233346</v>
      </c>
      <c r="L81" s="19">
        <v>0</v>
      </c>
      <c r="M81" s="19">
        <v>0</v>
      </c>
      <c r="N81" s="19">
        <v>0</v>
      </c>
      <c r="O81" s="19">
        <v>2233346</v>
      </c>
      <c r="P81" s="19">
        <v>0</v>
      </c>
      <c r="Q81" s="19">
        <v>212423.33</v>
      </c>
      <c r="R81" s="19">
        <v>0</v>
      </c>
      <c r="S81" s="19">
        <v>345912.67</v>
      </c>
      <c r="T81" s="19">
        <v>345912.67</v>
      </c>
      <c r="U81" s="19">
        <v>0</v>
      </c>
      <c r="V81" s="19">
        <v>1675010</v>
      </c>
      <c r="W81" s="19">
        <v>0</v>
      </c>
      <c r="X81" s="19">
        <v>1675010</v>
      </c>
      <c r="Y81" s="20">
        <f t="shared" si="8"/>
        <v>0.15488539169479337</v>
      </c>
      <c r="Z81" s="20">
        <f t="shared" si="9"/>
        <v>0.15488539169479337</v>
      </c>
      <c r="AA81" s="20">
        <f t="shared" si="10"/>
        <v>9.511438442587937E-2</v>
      </c>
      <c r="AB81" s="21">
        <f t="shared" si="11"/>
        <v>0.24999977612067276</v>
      </c>
    </row>
    <row r="82" spans="1:28" ht="45" outlineLevel="4" x14ac:dyDescent="0.25">
      <c r="A82" s="15" t="s">
        <v>29</v>
      </c>
      <c r="B82" s="16" t="s">
        <v>30</v>
      </c>
      <c r="C82" s="16" t="s">
        <v>137</v>
      </c>
      <c r="D82" s="16" t="s">
        <v>174</v>
      </c>
      <c r="E82" s="16"/>
      <c r="F82" s="16" t="s">
        <v>33</v>
      </c>
      <c r="G82" s="16">
        <v>1320</v>
      </c>
      <c r="H82" s="16">
        <v>3480</v>
      </c>
      <c r="I82" s="17" t="s">
        <v>175</v>
      </c>
      <c r="J82" s="18">
        <v>29850299</v>
      </c>
      <c r="K82" s="19">
        <v>29850299</v>
      </c>
      <c r="L82" s="19">
        <v>0</v>
      </c>
      <c r="M82" s="19">
        <v>0</v>
      </c>
      <c r="N82" s="19">
        <v>0</v>
      </c>
      <c r="O82" s="19">
        <v>29850299</v>
      </c>
      <c r="P82" s="19">
        <v>0</v>
      </c>
      <c r="Q82" s="19">
        <v>0</v>
      </c>
      <c r="R82" s="19">
        <v>0</v>
      </c>
      <c r="S82" s="19">
        <v>5147944.62</v>
      </c>
      <c r="T82" s="19">
        <v>5147944.62</v>
      </c>
      <c r="U82" s="19">
        <v>24702354.379999999</v>
      </c>
      <c r="V82" s="19">
        <v>24702354.379999999</v>
      </c>
      <c r="W82" s="19">
        <v>0</v>
      </c>
      <c r="X82" s="19">
        <v>24702354.379999999</v>
      </c>
      <c r="Y82" s="20">
        <f t="shared" si="8"/>
        <v>0.17245872880536306</v>
      </c>
      <c r="Z82" s="20">
        <f t="shared" si="9"/>
        <v>0.17245872880536306</v>
      </c>
      <c r="AA82" s="20">
        <f t="shared" si="10"/>
        <v>0</v>
      </c>
      <c r="AB82" s="21">
        <f t="shared" si="11"/>
        <v>0.17245872880536306</v>
      </c>
    </row>
    <row r="83" spans="1:28" ht="75" outlineLevel="4" x14ac:dyDescent="0.25">
      <c r="A83" s="15" t="s">
        <v>29</v>
      </c>
      <c r="B83" s="16" t="s">
        <v>30</v>
      </c>
      <c r="C83" s="16" t="s">
        <v>137</v>
      </c>
      <c r="D83" s="16" t="s">
        <v>176</v>
      </c>
      <c r="E83" s="16" t="s">
        <v>140</v>
      </c>
      <c r="F83" s="16" t="s">
        <v>33</v>
      </c>
      <c r="G83" s="16">
        <v>1320</v>
      </c>
      <c r="H83" s="16">
        <v>3480</v>
      </c>
      <c r="I83" s="17" t="s">
        <v>177</v>
      </c>
      <c r="J83" s="18">
        <v>156376000</v>
      </c>
      <c r="K83" s="19">
        <v>156376000</v>
      </c>
      <c r="L83" s="19">
        <v>0</v>
      </c>
      <c r="M83" s="19">
        <v>0</v>
      </c>
      <c r="N83" s="19">
        <v>0</v>
      </c>
      <c r="O83" s="19">
        <v>156376000</v>
      </c>
      <c r="P83" s="19">
        <v>0</v>
      </c>
      <c r="Q83" s="19">
        <v>0</v>
      </c>
      <c r="R83" s="19">
        <v>0</v>
      </c>
      <c r="S83" s="19">
        <v>39093999</v>
      </c>
      <c r="T83" s="19">
        <v>39093999</v>
      </c>
      <c r="U83" s="19">
        <v>0</v>
      </c>
      <c r="V83" s="19">
        <v>117282001</v>
      </c>
      <c r="W83" s="19">
        <v>0</v>
      </c>
      <c r="X83" s="19">
        <v>117282001</v>
      </c>
      <c r="Y83" s="20">
        <f t="shared" si="8"/>
        <v>0.24999999360515679</v>
      </c>
      <c r="Z83" s="20">
        <f t="shared" si="9"/>
        <v>0.24999999360515679</v>
      </c>
      <c r="AA83" s="20">
        <f t="shared" si="10"/>
        <v>0</v>
      </c>
      <c r="AB83" s="21">
        <f t="shared" si="11"/>
        <v>0.24999999360515679</v>
      </c>
    </row>
    <row r="84" spans="1:28" ht="75" outlineLevel="4" x14ac:dyDescent="0.25">
      <c r="A84" s="15" t="s">
        <v>29</v>
      </c>
      <c r="B84" s="16" t="s">
        <v>30</v>
      </c>
      <c r="C84" s="16" t="s">
        <v>137</v>
      </c>
      <c r="D84" s="16" t="s">
        <v>176</v>
      </c>
      <c r="E84" s="16" t="s">
        <v>142</v>
      </c>
      <c r="F84" s="16" t="s">
        <v>33</v>
      </c>
      <c r="G84" s="16">
        <v>1320</v>
      </c>
      <c r="H84" s="16">
        <v>3480</v>
      </c>
      <c r="I84" s="17" t="s">
        <v>178</v>
      </c>
      <c r="J84" s="18">
        <v>112000000</v>
      </c>
      <c r="K84" s="19">
        <v>112000000</v>
      </c>
      <c r="L84" s="19">
        <v>0</v>
      </c>
      <c r="M84" s="19">
        <v>0</v>
      </c>
      <c r="N84" s="19">
        <v>0</v>
      </c>
      <c r="O84" s="19">
        <v>112000000</v>
      </c>
      <c r="P84" s="19">
        <v>0</v>
      </c>
      <c r="Q84" s="19">
        <v>27999999</v>
      </c>
      <c r="R84" s="19">
        <v>0</v>
      </c>
      <c r="S84" s="19">
        <v>0</v>
      </c>
      <c r="T84" s="19">
        <v>0</v>
      </c>
      <c r="U84" s="19">
        <v>0</v>
      </c>
      <c r="V84" s="19">
        <v>84000001</v>
      </c>
      <c r="W84" s="19">
        <v>0</v>
      </c>
      <c r="X84" s="19">
        <v>84000001</v>
      </c>
      <c r="Y84" s="20">
        <f t="shared" si="8"/>
        <v>0</v>
      </c>
      <c r="Z84" s="20">
        <f t="shared" si="9"/>
        <v>0</v>
      </c>
      <c r="AA84" s="20">
        <f t="shared" si="10"/>
        <v>0.24999999107142856</v>
      </c>
      <c r="AB84" s="21">
        <f t="shared" si="11"/>
        <v>0.24999999107142856</v>
      </c>
    </row>
    <row r="85" spans="1:28" ht="135" outlineLevel="4" x14ac:dyDescent="0.25">
      <c r="A85" s="15" t="s">
        <v>29</v>
      </c>
      <c r="B85" s="16" t="s">
        <v>30</v>
      </c>
      <c r="C85" s="16" t="s">
        <v>137</v>
      </c>
      <c r="D85" s="16" t="s">
        <v>179</v>
      </c>
      <c r="E85" s="16" t="s">
        <v>180</v>
      </c>
      <c r="F85" s="16" t="s">
        <v>33</v>
      </c>
      <c r="G85" s="16">
        <v>1330</v>
      </c>
      <c r="H85" s="16">
        <v>3480</v>
      </c>
      <c r="I85" s="17" t="s">
        <v>181</v>
      </c>
      <c r="J85" s="18">
        <v>18060000</v>
      </c>
      <c r="K85" s="19">
        <v>18060000</v>
      </c>
      <c r="L85" s="19">
        <v>0</v>
      </c>
      <c r="M85" s="19">
        <v>0</v>
      </c>
      <c r="N85" s="19">
        <v>0</v>
      </c>
      <c r="O85" s="19">
        <v>18060000</v>
      </c>
      <c r="P85" s="19">
        <v>0</v>
      </c>
      <c r="Q85" s="19">
        <v>636700</v>
      </c>
      <c r="R85" s="19">
        <v>0</v>
      </c>
      <c r="S85" s="19">
        <v>3878300</v>
      </c>
      <c r="T85" s="19">
        <v>3878300</v>
      </c>
      <c r="U85" s="19">
        <v>0</v>
      </c>
      <c r="V85" s="19">
        <v>13545000</v>
      </c>
      <c r="W85" s="19">
        <v>0</v>
      </c>
      <c r="X85" s="19">
        <v>13545000</v>
      </c>
      <c r="Y85" s="20">
        <f t="shared" si="8"/>
        <v>0.2147452934662237</v>
      </c>
      <c r="Z85" s="20">
        <f t="shared" si="9"/>
        <v>0.2147452934662237</v>
      </c>
      <c r="AA85" s="20">
        <f t="shared" si="10"/>
        <v>3.5254706533776305E-2</v>
      </c>
      <c r="AB85" s="21">
        <f t="shared" si="11"/>
        <v>0.25</v>
      </c>
    </row>
    <row r="86" spans="1:28" ht="90" outlineLevel="4" x14ac:dyDescent="0.25">
      <c r="A86" s="15" t="s">
        <v>29</v>
      </c>
      <c r="B86" s="16" t="s">
        <v>30</v>
      </c>
      <c r="C86" s="16" t="s">
        <v>137</v>
      </c>
      <c r="D86" s="16" t="s">
        <v>179</v>
      </c>
      <c r="E86" s="16" t="s">
        <v>182</v>
      </c>
      <c r="F86" s="16" t="s">
        <v>33</v>
      </c>
      <c r="G86" s="16">
        <v>1330</v>
      </c>
      <c r="H86" s="16">
        <v>3480</v>
      </c>
      <c r="I86" s="17" t="s">
        <v>183</v>
      </c>
      <c r="J86" s="18">
        <v>142542183</v>
      </c>
      <c r="K86" s="19">
        <v>142542183</v>
      </c>
      <c r="L86" s="19">
        <v>0</v>
      </c>
      <c r="M86" s="19">
        <v>3559863</v>
      </c>
      <c r="N86" s="19">
        <v>0</v>
      </c>
      <c r="O86" s="19">
        <v>146102046</v>
      </c>
      <c r="P86" s="19">
        <v>0</v>
      </c>
      <c r="Q86" s="19">
        <v>21582838.199999999</v>
      </c>
      <c r="R86" s="19">
        <v>0</v>
      </c>
      <c r="S86" s="19">
        <v>120959344.8</v>
      </c>
      <c r="T86" s="19">
        <v>120959344.8</v>
      </c>
      <c r="U86" s="19">
        <v>0</v>
      </c>
      <c r="V86" s="19">
        <v>0</v>
      </c>
      <c r="W86" s="19">
        <v>0</v>
      </c>
      <c r="X86" s="19">
        <v>3559863</v>
      </c>
      <c r="Y86" s="20">
        <f t="shared" si="8"/>
        <v>0.84858630795629109</v>
      </c>
      <c r="Z86" s="20">
        <f t="shared" si="9"/>
        <v>0.82790999928912701</v>
      </c>
      <c r="AA86" s="20">
        <f t="shared" si="10"/>
        <v>0.14772440763765896</v>
      </c>
      <c r="AB86" s="21">
        <f t="shared" si="11"/>
        <v>0.97563440692678594</v>
      </c>
    </row>
    <row r="87" spans="1:28" ht="90" outlineLevel="4" x14ac:dyDescent="0.25">
      <c r="A87" s="15" t="s">
        <v>29</v>
      </c>
      <c r="B87" s="16" t="s">
        <v>30</v>
      </c>
      <c r="C87" s="16" t="s">
        <v>137</v>
      </c>
      <c r="D87" s="16" t="s">
        <v>179</v>
      </c>
      <c r="E87" s="16" t="s">
        <v>184</v>
      </c>
      <c r="F87" s="16" t="s">
        <v>33</v>
      </c>
      <c r="G87" s="16">
        <v>1330</v>
      </c>
      <c r="H87" s="16">
        <v>3480</v>
      </c>
      <c r="I87" s="17" t="s">
        <v>185</v>
      </c>
      <c r="J87" s="18">
        <v>99330000</v>
      </c>
      <c r="K87" s="19">
        <v>99330000</v>
      </c>
      <c r="L87" s="19">
        <v>0</v>
      </c>
      <c r="M87" s="19">
        <v>0</v>
      </c>
      <c r="N87" s="19">
        <v>0</v>
      </c>
      <c r="O87" s="19">
        <v>99330000</v>
      </c>
      <c r="P87" s="19">
        <v>0</v>
      </c>
      <c r="Q87" s="19">
        <v>3419487.5</v>
      </c>
      <c r="R87" s="19">
        <v>0</v>
      </c>
      <c r="S87" s="19">
        <v>21413012.5</v>
      </c>
      <c r="T87" s="19">
        <v>21413012.5</v>
      </c>
      <c r="U87" s="19">
        <v>0</v>
      </c>
      <c r="V87" s="19">
        <v>74497500</v>
      </c>
      <c r="W87" s="19">
        <v>0</v>
      </c>
      <c r="X87" s="19">
        <v>74497500</v>
      </c>
      <c r="Y87" s="20">
        <f t="shared" si="8"/>
        <v>0.21557447397563675</v>
      </c>
      <c r="Z87" s="20">
        <f t="shared" si="9"/>
        <v>0.21557447397563675</v>
      </c>
      <c r="AA87" s="20">
        <f t="shared" si="10"/>
        <v>3.4425526024363232E-2</v>
      </c>
      <c r="AB87" s="21">
        <f t="shared" si="11"/>
        <v>0.25</v>
      </c>
    </row>
    <row r="88" spans="1:28" ht="120" outlineLevel="4" x14ac:dyDescent="0.25">
      <c r="A88" s="15" t="s">
        <v>29</v>
      </c>
      <c r="B88" s="16" t="s">
        <v>30</v>
      </c>
      <c r="C88" s="16" t="s">
        <v>137</v>
      </c>
      <c r="D88" s="16" t="s">
        <v>179</v>
      </c>
      <c r="E88" s="16" t="s">
        <v>170</v>
      </c>
      <c r="F88" s="16" t="s">
        <v>33</v>
      </c>
      <c r="G88" s="16">
        <v>1330</v>
      </c>
      <c r="H88" s="16">
        <v>3480</v>
      </c>
      <c r="I88" s="17" t="s">
        <v>186</v>
      </c>
      <c r="J88" s="18">
        <v>21759290</v>
      </c>
      <c r="K88" s="19">
        <v>21759290</v>
      </c>
      <c r="L88" s="19">
        <v>0</v>
      </c>
      <c r="M88" s="19">
        <v>0</v>
      </c>
      <c r="N88" s="19">
        <v>0</v>
      </c>
      <c r="O88" s="19">
        <v>21759290</v>
      </c>
      <c r="P88" s="19">
        <v>0</v>
      </c>
      <c r="Q88" s="19">
        <v>767965.44</v>
      </c>
      <c r="R88" s="19">
        <v>0</v>
      </c>
      <c r="S88" s="19">
        <v>4671856.5599999996</v>
      </c>
      <c r="T88" s="19">
        <v>4671856.5599999996</v>
      </c>
      <c r="U88" s="19">
        <v>0</v>
      </c>
      <c r="V88" s="19">
        <v>16319468</v>
      </c>
      <c r="W88" s="19">
        <v>0</v>
      </c>
      <c r="X88" s="19">
        <v>16319468</v>
      </c>
      <c r="Y88" s="20">
        <f t="shared" si="8"/>
        <v>0.2147062960234456</v>
      </c>
      <c r="Z88" s="20">
        <f t="shared" si="9"/>
        <v>0.2147062960234456</v>
      </c>
      <c r="AA88" s="20">
        <f t="shared" si="10"/>
        <v>3.5293680997863439E-2</v>
      </c>
      <c r="AB88" s="21">
        <f t="shared" si="11"/>
        <v>0.24999997702130905</v>
      </c>
    </row>
    <row r="89" spans="1:28" ht="90" outlineLevel="4" x14ac:dyDescent="0.25">
      <c r="A89" s="15" t="s">
        <v>29</v>
      </c>
      <c r="B89" s="16" t="s">
        <v>30</v>
      </c>
      <c r="C89" s="16" t="s">
        <v>137</v>
      </c>
      <c r="D89" s="16" t="s">
        <v>179</v>
      </c>
      <c r="E89" s="16" t="s">
        <v>187</v>
      </c>
      <c r="F89" s="16" t="s">
        <v>33</v>
      </c>
      <c r="G89" s="16">
        <v>1330</v>
      </c>
      <c r="H89" s="16">
        <v>3480</v>
      </c>
      <c r="I89" s="17" t="s">
        <v>188</v>
      </c>
      <c r="J89" s="18">
        <v>54618256</v>
      </c>
      <c r="K89" s="19">
        <v>54618256</v>
      </c>
      <c r="L89" s="19">
        <v>0</v>
      </c>
      <c r="M89" s="19">
        <v>0</v>
      </c>
      <c r="N89" s="19">
        <v>0</v>
      </c>
      <c r="O89" s="19">
        <v>54618256</v>
      </c>
      <c r="P89" s="19">
        <v>0</v>
      </c>
      <c r="Q89" s="19">
        <v>1925544.42</v>
      </c>
      <c r="R89" s="19">
        <v>0</v>
      </c>
      <c r="S89" s="19">
        <v>11729018.58</v>
      </c>
      <c r="T89" s="19">
        <v>11729018.58</v>
      </c>
      <c r="U89" s="19">
        <v>0</v>
      </c>
      <c r="V89" s="19">
        <v>40963693</v>
      </c>
      <c r="W89" s="19">
        <v>0</v>
      </c>
      <c r="X89" s="19">
        <v>40963693</v>
      </c>
      <c r="Y89" s="20">
        <f t="shared" si="8"/>
        <v>0.21474538806218932</v>
      </c>
      <c r="Z89" s="20">
        <f t="shared" si="9"/>
        <v>0.21474538806218932</v>
      </c>
      <c r="AA89" s="20">
        <f t="shared" si="10"/>
        <v>3.5254593628914109E-2</v>
      </c>
      <c r="AB89" s="21">
        <f t="shared" si="11"/>
        <v>0.24999998169110343</v>
      </c>
    </row>
    <row r="90" spans="1:28" ht="210" outlineLevel="4" x14ac:dyDescent="0.25">
      <c r="A90" s="15" t="s">
        <v>29</v>
      </c>
      <c r="B90" s="16" t="s">
        <v>30</v>
      </c>
      <c r="C90" s="16" t="s">
        <v>137</v>
      </c>
      <c r="D90" s="16" t="s">
        <v>179</v>
      </c>
      <c r="E90" s="16" t="s">
        <v>189</v>
      </c>
      <c r="F90" s="16" t="s">
        <v>33</v>
      </c>
      <c r="G90" s="16">
        <v>1330</v>
      </c>
      <c r="H90" s="16">
        <v>3480</v>
      </c>
      <c r="I90" s="17" t="s">
        <v>190</v>
      </c>
      <c r="J90" s="18">
        <v>12304574</v>
      </c>
      <c r="K90" s="19">
        <v>12304574</v>
      </c>
      <c r="L90" s="19">
        <v>0</v>
      </c>
      <c r="M90" s="19">
        <v>20074716</v>
      </c>
      <c r="N90" s="19">
        <v>0</v>
      </c>
      <c r="O90" s="19">
        <v>32379290</v>
      </c>
      <c r="P90" s="19">
        <v>0</v>
      </c>
      <c r="Q90" s="19">
        <v>2130171.13</v>
      </c>
      <c r="R90" s="19">
        <v>0</v>
      </c>
      <c r="S90" s="19">
        <v>10174402.869999999</v>
      </c>
      <c r="T90" s="19">
        <v>10174402.869999999</v>
      </c>
      <c r="U90" s="19">
        <v>0</v>
      </c>
      <c r="V90" s="19">
        <v>0</v>
      </c>
      <c r="W90" s="19">
        <v>0</v>
      </c>
      <c r="X90" s="19">
        <v>20074716</v>
      </c>
      <c r="Y90" s="20">
        <f t="shared" si="8"/>
        <v>0.82687973350397981</v>
      </c>
      <c r="Z90" s="20">
        <f t="shared" si="9"/>
        <v>0.3142256321864994</v>
      </c>
      <c r="AA90" s="20">
        <f t="shared" si="10"/>
        <v>6.5788074105392669E-2</v>
      </c>
      <c r="AB90" s="21">
        <f t="shared" si="11"/>
        <v>0.38001370629189207</v>
      </c>
    </row>
    <row r="91" spans="1:28" ht="150" outlineLevel="4" x14ac:dyDescent="0.25">
      <c r="A91" s="15" t="s">
        <v>29</v>
      </c>
      <c r="B91" s="16" t="s">
        <v>30</v>
      </c>
      <c r="C91" s="16" t="s">
        <v>137</v>
      </c>
      <c r="D91" s="16" t="s">
        <v>179</v>
      </c>
      <c r="E91" s="16" t="s">
        <v>191</v>
      </c>
      <c r="F91" s="16" t="s">
        <v>33</v>
      </c>
      <c r="G91" s="16">
        <v>1330</v>
      </c>
      <c r="H91" s="16">
        <v>3480</v>
      </c>
      <c r="I91" s="17" t="s">
        <v>192</v>
      </c>
      <c r="J91" s="18">
        <v>36722000</v>
      </c>
      <c r="K91" s="19">
        <v>36722000</v>
      </c>
      <c r="L91" s="19">
        <v>0</v>
      </c>
      <c r="M91" s="19">
        <v>0</v>
      </c>
      <c r="N91" s="19">
        <v>0</v>
      </c>
      <c r="O91" s="19">
        <v>36722000</v>
      </c>
      <c r="P91" s="19">
        <v>0</v>
      </c>
      <c r="Q91" s="19">
        <v>3700390</v>
      </c>
      <c r="R91" s="19">
        <v>0</v>
      </c>
      <c r="S91" s="19">
        <v>20981610</v>
      </c>
      <c r="T91" s="19">
        <v>20981610</v>
      </c>
      <c r="U91" s="19">
        <v>0</v>
      </c>
      <c r="V91" s="19">
        <v>12040000</v>
      </c>
      <c r="W91" s="19">
        <v>0</v>
      </c>
      <c r="X91" s="19">
        <v>12040000</v>
      </c>
      <c r="Y91" s="20">
        <f t="shared" si="8"/>
        <v>0.57136348782746038</v>
      </c>
      <c r="Z91" s="20">
        <f t="shared" si="9"/>
        <v>0.57136348782746038</v>
      </c>
      <c r="AA91" s="20">
        <f t="shared" si="10"/>
        <v>0.10076765971352322</v>
      </c>
      <c r="AB91" s="21">
        <f t="shared" si="11"/>
        <v>0.67213114754098358</v>
      </c>
    </row>
    <row r="92" spans="1:28" ht="105" outlineLevel="4" x14ac:dyDescent="0.25">
      <c r="A92" s="15" t="s">
        <v>29</v>
      </c>
      <c r="B92" s="16" t="s">
        <v>30</v>
      </c>
      <c r="C92" s="16" t="s">
        <v>137</v>
      </c>
      <c r="D92" s="16" t="s">
        <v>179</v>
      </c>
      <c r="E92" s="16" t="s">
        <v>193</v>
      </c>
      <c r="F92" s="16" t="s">
        <v>33</v>
      </c>
      <c r="G92" s="16">
        <v>1330</v>
      </c>
      <c r="H92" s="16">
        <v>3480</v>
      </c>
      <c r="I92" s="17" t="s">
        <v>194</v>
      </c>
      <c r="J92" s="18">
        <v>12040000</v>
      </c>
      <c r="K92" s="19">
        <v>12040000</v>
      </c>
      <c r="L92" s="19">
        <v>0</v>
      </c>
      <c r="M92" s="19">
        <v>0</v>
      </c>
      <c r="N92" s="19">
        <v>0</v>
      </c>
      <c r="O92" s="19">
        <v>12040000</v>
      </c>
      <c r="P92" s="19">
        <v>0</v>
      </c>
      <c r="Q92" s="19">
        <v>1924000</v>
      </c>
      <c r="R92" s="19">
        <v>0</v>
      </c>
      <c r="S92" s="19">
        <v>10116000</v>
      </c>
      <c r="T92" s="19">
        <v>10116000</v>
      </c>
      <c r="U92" s="19">
        <v>0</v>
      </c>
      <c r="V92" s="19">
        <v>0</v>
      </c>
      <c r="W92" s="19">
        <v>0</v>
      </c>
      <c r="X92" s="19">
        <v>0</v>
      </c>
      <c r="Y92" s="20">
        <f t="shared" si="8"/>
        <v>0.84019933554817272</v>
      </c>
      <c r="Z92" s="20">
        <f t="shared" si="9"/>
        <v>0.84019933554817272</v>
      </c>
      <c r="AA92" s="20">
        <f t="shared" si="10"/>
        <v>0.15980066445182725</v>
      </c>
      <c r="AB92" s="21">
        <f t="shared" si="11"/>
        <v>1</v>
      </c>
    </row>
    <row r="93" spans="1:28" outlineLevel="3" x14ac:dyDescent="0.25">
      <c r="A93" s="37"/>
      <c r="B93" s="37"/>
      <c r="C93" s="36" t="s">
        <v>466</v>
      </c>
      <c r="D93" s="37"/>
      <c r="E93" s="37"/>
      <c r="F93" s="37"/>
      <c r="G93" s="37"/>
      <c r="H93" s="37"/>
      <c r="I93" s="38"/>
      <c r="J93" s="39">
        <f t="shared" ref="J93:X93" si="12">SUBTOTAL(9,J64:J92)</f>
        <v>583045651556</v>
      </c>
      <c r="K93" s="40">
        <f t="shared" si="12"/>
        <v>583045651556</v>
      </c>
      <c r="L93" s="40">
        <f t="shared" si="12"/>
        <v>0</v>
      </c>
      <c r="M93" s="40">
        <f t="shared" si="12"/>
        <v>0</v>
      </c>
      <c r="N93" s="40">
        <v>0</v>
      </c>
      <c r="O93" s="40">
        <f t="shared" si="12"/>
        <v>583045651556</v>
      </c>
      <c r="P93" s="40">
        <f t="shared" si="12"/>
        <v>0</v>
      </c>
      <c r="Q93" s="40">
        <f t="shared" si="12"/>
        <v>1624985133.3700004</v>
      </c>
      <c r="R93" s="40">
        <f t="shared" si="12"/>
        <v>0</v>
      </c>
      <c r="S93" s="40">
        <f t="shared" si="12"/>
        <v>177352582027.24997</v>
      </c>
      <c r="T93" s="40">
        <f t="shared" si="12"/>
        <v>177352582027.24997</v>
      </c>
      <c r="U93" s="40">
        <f t="shared" si="12"/>
        <v>24702354.379999999</v>
      </c>
      <c r="V93" s="40">
        <f t="shared" si="12"/>
        <v>404068084395.38</v>
      </c>
      <c r="W93" s="40">
        <f t="shared" si="12"/>
        <v>0</v>
      </c>
      <c r="X93" s="40">
        <f t="shared" si="12"/>
        <v>404068084395.38</v>
      </c>
      <c r="Y93" s="41">
        <f t="shared" si="8"/>
        <v>0.30418301131985326</v>
      </c>
      <c r="Z93" s="41">
        <f t="shared" si="9"/>
        <v>0.30418301131985326</v>
      </c>
      <c r="AA93" s="41">
        <f t="shared" si="10"/>
        <v>2.7870632926141029E-3</v>
      </c>
      <c r="AB93" s="41">
        <f t="shared" si="11"/>
        <v>0.30697007461246734</v>
      </c>
    </row>
    <row r="94" spans="1:28" ht="165" outlineLevel="4" x14ac:dyDescent="0.25">
      <c r="A94" s="15" t="s">
        <v>29</v>
      </c>
      <c r="B94" s="16" t="s">
        <v>30</v>
      </c>
      <c r="C94" s="16" t="s">
        <v>195</v>
      </c>
      <c r="D94" s="16" t="s">
        <v>196</v>
      </c>
      <c r="E94" s="16" t="s">
        <v>148</v>
      </c>
      <c r="F94" s="16">
        <v>280</v>
      </c>
      <c r="G94" s="16">
        <v>2310</v>
      </c>
      <c r="H94" s="16">
        <v>3440</v>
      </c>
      <c r="I94" s="17" t="s">
        <v>149</v>
      </c>
      <c r="J94" s="18">
        <v>15000000000</v>
      </c>
      <c r="K94" s="19">
        <v>15000000000</v>
      </c>
      <c r="L94" s="19">
        <v>0</v>
      </c>
      <c r="M94" s="19">
        <v>0</v>
      </c>
      <c r="N94" s="19">
        <v>0</v>
      </c>
      <c r="O94" s="19">
        <v>15000000000</v>
      </c>
      <c r="P94" s="19">
        <v>0</v>
      </c>
      <c r="Q94" s="19">
        <v>1</v>
      </c>
      <c r="R94" s="19">
        <v>0</v>
      </c>
      <c r="S94" s="19">
        <v>4615384614</v>
      </c>
      <c r="T94" s="19">
        <v>4615384614</v>
      </c>
      <c r="U94" s="19">
        <v>0</v>
      </c>
      <c r="V94" s="19">
        <v>10384615385</v>
      </c>
      <c r="W94" s="19">
        <v>0</v>
      </c>
      <c r="X94" s="19">
        <v>10384615385</v>
      </c>
      <c r="Y94" s="20">
        <f t="shared" si="8"/>
        <v>0.30769230759999999</v>
      </c>
      <c r="Z94" s="20">
        <f t="shared" si="9"/>
        <v>0.30769230759999999</v>
      </c>
      <c r="AA94" s="20">
        <f t="shared" si="10"/>
        <v>6.6666666666666669E-11</v>
      </c>
      <c r="AB94" s="21">
        <f t="shared" si="11"/>
        <v>0.30769230766666666</v>
      </c>
    </row>
    <row r="95" spans="1:28" outlineLevel="3" x14ac:dyDescent="0.25">
      <c r="A95" s="37"/>
      <c r="B95" s="37"/>
      <c r="C95" s="36" t="s">
        <v>467</v>
      </c>
      <c r="D95" s="37"/>
      <c r="E95" s="37"/>
      <c r="F95" s="37"/>
      <c r="G95" s="37"/>
      <c r="H95" s="37"/>
      <c r="I95" s="38"/>
      <c r="J95" s="39">
        <f t="shared" ref="J95:X95" si="13">SUBTOTAL(9,J94:J94)</f>
        <v>15000000000</v>
      </c>
      <c r="K95" s="40">
        <f t="shared" si="13"/>
        <v>15000000000</v>
      </c>
      <c r="L95" s="40">
        <f t="shared" si="13"/>
        <v>0</v>
      </c>
      <c r="M95" s="40">
        <f t="shared" si="13"/>
        <v>0</v>
      </c>
      <c r="N95" s="40">
        <v>0</v>
      </c>
      <c r="O95" s="40">
        <f t="shared" si="13"/>
        <v>15000000000</v>
      </c>
      <c r="P95" s="40">
        <f t="shared" si="13"/>
        <v>0</v>
      </c>
      <c r="Q95" s="40">
        <f t="shared" si="13"/>
        <v>1</v>
      </c>
      <c r="R95" s="40">
        <f t="shared" si="13"/>
        <v>0</v>
      </c>
      <c r="S95" s="40">
        <f t="shared" si="13"/>
        <v>4615384614</v>
      </c>
      <c r="T95" s="40">
        <f t="shared" si="13"/>
        <v>4615384614</v>
      </c>
      <c r="U95" s="40">
        <f t="shared" si="13"/>
        <v>0</v>
      </c>
      <c r="V95" s="40">
        <f t="shared" si="13"/>
        <v>10384615385</v>
      </c>
      <c r="W95" s="40">
        <f t="shared" si="13"/>
        <v>0</v>
      </c>
      <c r="X95" s="40">
        <f t="shared" si="13"/>
        <v>10384615385</v>
      </c>
      <c r="Y95" s="41">
        <f t="shared" si="8"/>
        <v>0.30769230759999999</v>
      </c>
      <c r="Z95" s="41">
        <f t="shared" si="9"/>
        <v>0.30769230759999999</v>
      </c>
      <c r="AA95" s="41">
        <f t="shared" si="10"/>
        <v>6.6666666666666669E-11</v>
      </c>
      <c r="AB95" s="41">
        <f t="shared" si="11"/>
        <v>0.30769230766666666</v>
      </c>
    </row>
    <row r="96" spans="1:28" outlineLevel="2" x14ac:dyDescent="0.25">
      <c r="A96" s="37"/>
      <c r="B96" s="37" t="s">
        <v>456</v>
      </c>
      <c r="C96" s="36"/>
      <c r="D96" s="37"/>
      <c r="E96" s="37"/>
      <c r="F96" s="37"/>
      <c r="G96" s="37"/>
      <c r="H96" s="37"/>
      <c r="I96" s="38"/>
      <c r="J96" s="39">
        <f t="shared" ref="J96:X96" si="14">SUBTOTAL(9,J10:J94)</f>
        <v>607473107923</v>
      </c>
      <c r="K96" s="40">
        <f t="shared" si="14"/>
        <v>607473107923</v>
      </c>
      <c r="L96" s="40">
        <f t="shared" si="14"/>
        <v>0</v>
      </c>
      <c r="M96" s="40">
        <f t="shared" si="14"/>
        <v>0</v>
      </c>
      <c r="N96" s="40">
        <v>0</v>
      </c>
      <c r="O96" s="40">
        <f t="shared" si="14"/>
        <v>607473107923</v>
      </c>
      <c r="P96" s="40">
        <f t="shared" si="14"/>
        <v>17927194</v>
      </c>
      <c r="Q96" s="40">
        <f t="shared" si="14"/>
        <v>2720297199.9799995</v>
      </c>
      <c r="R96" s="40">
        <f t="shared" si="14"/>
        <v>0</v>
      </c>
      <c r="S96" s="40">
        <f t="shared" si="14"/>
        <v>184503669875.49997</v>
      </c>
      <c r="T96" s="40">
        <f t="shared" si="14"/>
        <v>184503564175.29996</v>
      </c>
      <c r="U96" s="40">
        <f t="shared" si="14"/>
        <v>5703793405.5200024</v>
      </c>
      <c r="V96" s="40">
        <f t="shared" si="14"/>
        <v>420231213653.52002</v>
      </c>
      <c r="W96" s="40">
        <f t="shared" si="14"/>
        <v>0</v>
      </c>
      <c r="X96" s="40">
        <f t="shared" si="14"/>
        <v>420231213653.52002</v>
      </c>
      <c r="Y96" s="41">
        <f t="shared" si="8"/>
        <v>0.30372318950271399</v>
      </c>
      <c r="Z96" s="41">
        <f t="shared" si="9"/>
        <v>0.30372318950271399</v>
      </c>
      <c r="AA96" s="41">
        <f t="shared" si="10"/>
        <v>4.5075647930197466E-3</v>
      </c>
      <c r="AB96" s="41">
        <f t="shared" si="11"/>
        <v>0.30823075429573371</v>
      </c>
    </row>
    <row r="97" spans="1:28" outlineLevel="1" x14ac:dyDescent="0.25">
      <c r="A97" s="34" t="s">
        <v>197</v>
      </c>
      <c r="B97" s="34"/>
      <c r="C97" s="34"/>
      <c r="D97" s="34"/>
      <c r="E97" s="34"/>
      <c r="F97" s="34"/>
      <c r="G97" s="34"/>
      <c r="H97" s="34"/>
      <c r="I97" s="35"/>
      <c r="J97" s="29">
        <f t="shared" ref="J97:X97" si="15">SUBTOTAL(9,J10:J94)</f>
        <v>607473107923</v>
      </c>
      <c r="K97" s="30">
        <f t="shared" si="15"/>
        <v>607473107923</v>
      </c>
      <c r="L97" s="30">
        <f t="shared" si="15"/>
        <v>0</v>
      </c>
      <c r="M97" s="30">
        <f t="shared" si="15"/>
        <v>0</v>
      </c>
      <c r="N97" s="30">
        <v>0</v>
      </c>
      <c r="O97" s="30">
        <f t="shared" si="15"/>
        <v>607473107923</v>
      </c>
      <c r="P97" s="30">
        <f t="shared" si="15"/>
        <v>17927194</v>
      </c>
      <c r="Q97" s="30">
        <f t="shared" si="15"/>
        <v>2720297199.9799995</v>
      </c>
      <c r="R97" s="30">
        <f t="shared" si="15"/>
        <v>0</v>
      </c>
      <c r="S97" s="30">
        <f t="shared" si="15"/>
        <v>184503669875.49997</v>
      </c>
      <c r="T97" s="30">
        <f t="shared" si="15"/>
        <v>184503564175.29996</v>
      </c>
      <c r="U97" s="30">
        <f t="shared" si="15"/>
        <v>5703793405.5200024</v>
      </c>
      <c r="V97" s="30">
        <f t="shared" si="15"/>
        <v>420231213653.52002</v>
      </c>
      <c r="W97" s="30">
        <f t="shared" si="15"/>
        <v>0</v>
      </c>
      <c r="X97" s="30">
        <f t="shared" si="15"/>
        <v>420231213653.52002</v>
      </c>
      <c r="Y97" s="31">
        <f t="shared" si="8"/>
        <v>0.30372318950271399</v>
      </c>
      <c r="Z97" s="31">
        <f t="shared" si="9"/>
        <v>0.30372318950271399</v>
      </c>
      <c r="AA97" s="31">
        <f t="shared" si="10"/>
        <v>4.5075647930197466E-3</v>
      </c>
      <c r="AB97" s="31">
        <f t="shared" si="11"/>
        <v>0.30823075429573371</v>
      </c>
    </row>
    <row r="98" spans="1:28" outlineLevel="4" x14ac:dyDescent="0.25">
      <c r="A98" s="15" t="s">
        <v>198</v>
      </c>
      <c r="B98" s="16" t="s">
        <v>30</v>
      </c>
      <c r="C98" s="16" t="s">
        <v>31</v>
      </c>
      <c r="D98" s="16" t="s">
        <v>32</v>
      </c>
      <c r="E98" s="16"/>
      <c r="F98" s="16" t="s">
        <v>33</v>
      </c>
      <c r="G98" s="16">
        <v>1111</v>
      </c>
      <c r="H98" s="16">
        <v>3480</v>
      </c>
      <c r="I98" s="17" t="s">
        <v>34</v>
      </c>
      <c r="J98" s="32">
        <v>5369634384</v>
      </c>
      <c r="K98" s="33">
        <v>5369634384</v>
      </c>
      <c r="L98" s="33">
        <v>0</v>
      </c>
      <c r="M98" s="33">
        <v>0</v>
      </c>
      <c r="N98" s="33">
        <v>0</v>
      </c>
      <c r="O98" s="33">
        <v>5369634384</v>
      </c>
      <c r="P98" s="33">
        <v>0</v>
      </c>
      <c r="Q98" s="33">
        <v>0</v>
      </c>
      <c r="R98" s="33">
        <v>0</v>
      </c>
      <c r="S98" s="33">
        <v>1257162852.6700001</v>
      </c>
      <c r="T98" s="33">
        <v>1257162852.6700001</v>
      </c>
      <c r="U98" s="33">
        <v>4112471531.3299999</v>
      </c>
      <c r="V98" s="33">
        <v>4112471531.3299999</v>
      </c>
      <c r="W98" s="33">
        <v>0</v>
      </c>
      <c r="X98" s="33">
        <v>4112471531.3299999</v>
      </c>
      <c r="Y98" s="20">
        <f t="shared" si="8"/>
        <v>0.23412447901778782</v>
      </c>
      <c r="Z98" s="20">
        <f t="shared" si="9"/>
        <v>0.23412447901778782</v>
      </c>
      <c r="AA98" s="20">
        <f t="shared" si="10"/>
        <v>0</v>
      </c>
      <c r="AB98" s="21">
        <f t="shared" si="11"/>
        <v>0.23412447901778782</v>
      </c>
    </row>
    <row r="99" spans="1:28" outlineLevel="4" x14ac:dyDescent="0.25">
      <c r="A99" s="15" t="s">
        <v>198</v>
      </c>
      <c r="B99" s="16" t="s">
        <v>30</v>
      </c>
      <c r="C99" s="16" t="s">
        <v>31</v>
      </c>
      <c r="D99" s="16" t="s">
        <v>35</v>
      </c>
      <c r="E99" s="16"/>
      <c r="F99" s="16" t="s">
        <v>33</v>
      </c>
      <c r="G99" s="16">
        <v>1111</v>
      </c>
      <c r="H99" s="16">
        <v>3480</v>
      </c>
      <c r="I99" s="17" t="s">
        <v>36</v>
      </c>
      <c r="J99" s="32">
        <v>17606595</v>
      </c>
      <c r="K99" s="33">
        <v>17606595</v>
      </c>
      <c r="L99" s="33">
        <v>0</v>
      </c>
      <c r="M99" s="33">
        <v>0</v>
      </c>
      <c r="N99" s="33">
        <v>0</v>
      </c>
      <c r="O99" s="33">
        <v>17606595</v>
      </c>
      <c r="P99" s="33">
        <v>0</v>
      </c>
      <c r="Q99" s="33">
        <v>0</v>
      </c>
      <c r="R99" s="33">
        <v>0</v>
      </c>
      <c r="S99" s="33">
        <v>2922423.3</v>
      </c>
      <c r="T99" s="33">
        <v>2922423.3</v>
      </c>
      <c r="U99" s="33">
        <v>14684171.699999999</v>
      </c>
      <c r="V99" s="33">
        <v>14684171.699999999</v>
      </c>
      <c r="W99" s="33">
        <v>0</v>
      </c>
      <c r="X99" s="33">
        <v>14684171.699999999</v>
      </c>
      <c r="Y99" s="20">
        <f t="shared" si="8"/>
        <v>0.16598458134579683</v>
      </c>
      <c r="Z99" s="20">
        <f t="shared" si="9"/>
        <v>0.16598458134579683</v>
      </c>
      <c r="AA99" s="20">
        <f t="shared" si="10"/>
        <v>0</v>
      </c>
      <c r="AB99" s="21">
        <f t="shared" si="11"/>
        <v>0.16598458134579683</v>
      </c>
    </row>
    <row r="100" spans="1:28" outlineLevel="4" x14ac:dyDescent="0.25">
      <c r="A100" s="15" t="s">
        <v>198</v>
      </c>
      <c r="B100" s="16" t="s">
        <v>30</v>
      </c>
      <c r="C100" s="16" t="s">
        <v>31</v>
      </c>
      <c r="D100" s="16" t="s">
        <v>37</v>
      </c>
      <c r="E100" s="16"/>
      <c r="F100" s="16" t="s">
        <v>33</v>
      </c>
      <c r="G100" s="16">
        <v>1111</v>
      </c>
      <c r="H100" s="16">
        <v>3480</v>
      </c>
      <c r="I100" s="17" t="s">
        <v>38</v>
      </c>
      <c r="J100" s="32">
        <v>173936313</v>
      </c>
      <c r="K100" s="33">
        <v>173936313</v>
      </c>
      <c r="L100" s="33">
        <v>0</v>
      </c>
      <c r="M100" s="33">
        <v>0</v>
      </c>
      <c r="N100" s="33">
        <v>0</v>
      </c>
      <c r="O100" s="33">
        <v>173936313</v>
      </c>
      <c r="P100" s="33">
        <v>0</v>
      </c>
      <c r="Q100" s="33">
        <v>0</v>
      </c>
      <c r="R100" s="33">
        <v>0</v>
      </c>
      <c r="S100" s="33">
        <v>52499692.759999998</v>
      </c>
      <c r="T100" s="33">
        <v>52499692.759999998</v>
      </c>
      <c r="U100" s="33">
        <v>121436620.23999999</v>
      </c>
      <c r="V100" s="33">
        <v>121436620.23999999</v>
      </c>
      <c r="W100" s="33">
        <v>0</v>
      </c>
      <c r="X100" s="33">
        <v>121436620.24000001</v>
      </c>
      <c r="Y100" s="20">
        <f t="shared" si="8"/>
        <v>0.30183284821036765</v>
      </c>
      <c r="Z100" s="20">
        <f t="shared" si="9"/>
        <v>0.30183284821036765</v>
      </c>
      <c r="AA100" s="20">
        <f t="shared" si="10"/>
        <v>0</v>
      </c>
      <c r="AB100" s="21">
        <f t="shared" si="11"/>
        <v>0.30183284821036765</v>
      </c>
    </row>
    <row r="101" spans="1:28" outlineLevel="4" x14ac:dyDescent="0.25">
      <c r="A101" s="15" t="s">
        <v>198</v>
      </c>
      <c r="B101" s="16" t="s">
        <v>30</v>
      </c>
      <c r="C101" s="16" t="s">
        <v>31</v>
      </c>
      <c r="D101" s="16" t="s">
        <v>41</v>
      </c>
      <c r="E101" s="16"/>
      <c r="F101" s="16" t="s">
        <v>33</v>
      </c>
      <c r="G101" s="16">
        <v>1111</v>
      </c>
      <c r="H101" s="16">
        <v>3480</v>
      </c>
      <c r="I101" s="17" t="s">
        <v>42</v>
      </c>
      <c r="J101" s="32">
        <v>1368841343</v>
      </c>
      <c r="K101" s="33">
        <v>1368841343</v>
      </c>
      <c r="L101" s="33">
        <v>0</v>
      </c>
      <c r="M101" s="33">
        <v>0</v>
      </c>
      <c r="N101" s="33">
        <v>0</v>
      </c>
      <c r="O101" s="33">
        <v>1368841343</v>
      </c>
      <c r="P101" s="33">
        <v>0</v>
      </c>
      <c r="Q101" s="33">
        <v>0</v>
      </c>
      <c r="R101" s="33">
        <v>0</v>
      </c>
      <c r="S101" s="33">
        <v>343787854.33999997</v>
      </c>
      <c r="T101" s="33">
        <v>343787854.33999997</v>
      </c>
      <c r="U101" s="33">
        <v>1025053488.66</v>
      </c>
      <c r="V101" s="33">
        <v>1025053488.66</v>
      </c>
      <c r="W101" s="33">
        <v>0</v>
      </c>
      <c r="X101" s="33">
        <v>1025053488.6600001</v>
      </c>
      <c r="Y101" s="20">
        <f t="shared" si="8"/>
        <v>0.25115244808908432</v>
      </c>
      <c r="Z101" s="20">
        <f t="shared" si="9"/>
        <v>0.25115244808908432</v>
      </c>
      <c r="AA101" s="20">
        <f t="shared" si="10"/>
        <v>0</v>
      </c>
      <c r="AB101" s="21">
        <f t="shared" si="11"/>
        <v>0.25115244808908432</v>
      </c>
    </row>
    <row r="102" spans="1:28" ht="30" outlineLevel="4" x14ac:dyDescent="0.25">
      <c r="A102" s="15" t="s">
        <v>198</v>
      </c>
      <c r="B102" s="16" t="s">
        <v>30</v>
      </c>
      <c r="C102" s="16" t="s">
        <v>31</v>
      </c>
      <c r="D102" s="16" t="s">
        <v>43</v>
      </c>
      <c r="E102" s="16"/>
      <c r="F102" s="16" t="s">
        <v>33</v>
      </c>
      <c r="G102" s="16">
        <v>1111</v>
      </c>
      <c r="H102" s="16">
        <v>3480</v>
      </c>
      <c r="I102" s="17" t="s">
        <v>44</v>
      </c>
      <c r="J102" s="32">
        <v>1990701603</v>
      </c>
      <c r="K102" s="33">
        <v>1990701603</v>
      </c>
      <c r="L102" s="33">
        <v>0</v>
      </c>
      <c r="M102" s="33">
        <v>0</v>
      </c>
      <c r="N102" s="33">
        <v>0</v>
      </c>
      <c r="O102" s="33">
        <v>1990701603</v>
      </c>
      <c r="P102" s="33">
        <v>0</v>
      </c>
      <c r="Q102" s="33">
        <v>0</v>
      </c>
      <c r="R102" s="33">
        <v>0</v>
      </c>
      <c r="S102" s="33">
        <v>472829229.44</v>
      </c>
      <c r="T102" s="33">
        <v>472829229.44</v>
      </c>
      <c r="U102" s="33">
        <v>1517872373.5599999</v>
      </c>
      <c r="V102" s="33">
        <v>1517872373.5599999</v>
      </c>
      <c r="W102" s="33">
        <v>0</v>
      </c>
      <c r="X102" s="33">
        <v>1517872373.5599999</v>
      </c>
      <c r="Y102" s="20">
        <f t="shared" si="8"/>
        <v>0.23751888717397091</v>
      </c>
      <c r="Z102" s="20">
        <f t="shared" si="9"/>
        <v>0.23751888717397091</v>
      </c>
      <c r="AA102" s="20">
        <f t="shared" si="10"/>
        <v>0</v>
      </c>
      <c r="AB102" s="21">
        <f t="shared" si="11"/>
        <v>0.23751888717397091</v>
      </c>
    </row>
    <row r="103" spans="1:28" outlineLevel="4" x14ac:dyDescent="0.25">
      <c r="A103" s="15" t="s">
        <v>198</v>
      </c>
      <c r="B103" s="16" t="s">
        <v>30</v>
      </c>
      <c r="C103" s="16" t="s">
        <v>31</v>
      </c>
      <c r="D103" s="16" t="s">
        <v>45</v>
      </c>
      <c r="E103" s="16"/>
      <c r="F103" s="16" t="s">
        <v>33</v>
      </c>
      <c r="G103" s="16">
        <v>1111</v>
      </c>
      <c r="H103" s="16">
        <v>3480</v>
      </c>
      <c r="I103" s="17" t="s">
        <v>46</v>
      </c>
      <c r="J103" s="32">
        <v>824044691</v>
      </c>
      <c r="K103" s="33">
        <v>824044691</v>
      </c>
      <c r="L103" s="33">
        <v>0</v>
      </c>
      <c r="M103" s="33">
        <v>0</v>
      </c>
      <c r="N103" s="33">
        <v>0</v>
      </c>
      <c r="O103" s="33">
        <v>824044691</v>
      </c>
      <c r="P103" s="33">
        <v>0</v>
      </c>
      <c r="Q103" s="33">
        <v>0</v>
      </c>
      <c r="R103" s="33">
        <v>0</v>
      </c>
      <c r="S103" s="33">
        <v>113140.24</v>
      </c>
      <c r="T103" s="33">
        <v>113140.24</v>
      </c>
      <c r="U103" s="33">
        <v>823931550.75999999</v>
      </c>
      <c r="V103" s="33">
        <v>823931550.75999999</v>
      </c>
      <c r="W103" s="33">
        <v>0</v>
      </c>
      <c r="X103" s="33">
        <v>823931550.75999999</v>
      </c>
      <c r="Y103" s="20">
        <f t="shared" si="8"/>
        <v>1.372986698848837E-4</v>
      </c>
      <c r="Z103" s="20">
        <f t="shared" si="9"/>
        <v>1.372986698848837E-4</v>
      </c>
      <c r="AA103" s="20">
        <f t="shared" si="10"/>
        <v>0</v>
      </c>
      <c r="AB103" s="21">
        <f t="shared" si="11"/>
        <v>1.372986698848837E-4</v>
      </c>
    </row>
    <row r="104" spans="1:28" outlineLevel="4" x14ac:dyDescent="0.25">
      <c r="A104" s="15" t="s">
        <v>198</v>
      </c>
      <c r="B104" s="16" t="s">
        <v>30</v>
      </c>
      <c r="C104" s="16" t="s">
        <v>31</v>
      </c>
      <c r="D104" s="16" t="s">
        <v>47</v>
      </c>
      <c r="E104" s="16"/>
      <c r="F104" s="16" t="s">
        <v>33</v>
      </c>
      <c r="G104" s="16">
        <v>1111</v>
      </c>
      <c r="H104" s="16">
        <v>3480</v>
      </c>
      <c r="I104" s="17" t="s">
        <v>48</v>
      </c>
      <c r="J104" s="32">
        <v>714986927</v>
      </c>
      <c r="K104" s="33">
        <v>724486927</v>
      </c>
      <c r="L104" s="33">
        <v>0</v>
      </c>
      <c r="M104" s="33">
        <v>0</v>
      </c>
      <c r="N104" s="33">
        <v>0</v>
      </c>
      <c r="O104" s="33">
        <v>724486927</v>
      </c>
      <c r="P104" s="33">
        <v>0</v>
      </c>
      <c r="Q104" s="33">
        <v>469130.25</v>
      </c>
      <c r="R104" s="33">
        <v>0</v>
      </c>
      <c r="S104" s="33">
        <v>715801515.84000003</v>
      </c>
      <c r="T104" s="33">
        <v>715801515.84000003</v>
      </c>
      <c r="U104" s="33">
        <v>8216280.9100000001</v>
      </c>
      <c r="V104" s="33">
        <v>8216280.9100000001</v>
      </c>
      <c r="W104" s="33">
        <v>0</v>
      </c>
      <c r="X104" s="33">
        <v>8216280.9099999666</v>
      </c>
      <c r="Y104" s="20">
        <f t="shared" si="8"/>
        <v>0.98801163853160878</v>
      </c>
      <c r="Z104" s="20">
        <f t="shared" si="9"/>
        <v>0.98801163853160878</v>
      </c>
      <c r="AA104" s="20">
        <f t="shared" si="10"/>
        <v>6.4753445854793179E-4</v>
      </c>
      <c r="AB104" s="21">
        <f t="shared" si="11"/>
        <v>0.98865917299015671</v>
      </c>
    </row>
    <row r="105" spans="1:28" outlineLevel="4" x14ac:dyDescent="0.25">
      <c r="A105" s="15" t="s">
        <v>198</v>
      </c>
      <c r="B105" s="16" t="s">
        <v>30</v>
      </c>
      <c r="C105" s="16" t="s">
        <v>31</v>
      </c>
      <c r="D105" s="16" t="s">
        <v>49</v>
      </c>
      <c r="E105" s="16"/>
      <c r="F105" s="16" t="s">
        <v>33</v>
      </c>
      <c r="G105" s="16">
        <v>1111</v>
      </c>
      <c r="H105" s="16">
        <v>3480</v>
      </c>
      <c r="I105" s="17" t="s">
        <v>50</v>
      </c>
      <c r="J105" s="32">
        <v>359954671</v>
      </c>
      <c r="K105" s="33">
        <v>359954671</v>
      </c>
      <c r="L105" s="33">
        <v>0</v>
      </c>
      <c r="M105" s="33">
        <v>0</v>
      </c>
      <c r="N105" s="33">
        <v>0</v>
      </c>
      <c r="O105" s="33">
        <v>359954671</v>
      </c>
      <c r="P105" s="33">
        <v>0</v>
      </c>
      <c r="Q105" s="33">
        <v>0</v>
      </c>
      <c r="R105" s="33">
        <v>0</v>
      </c>
      <c r="S105" s="33">
        <v>83286115.090000004</v>
      </c>
      <c r="T105" s="33">
        <v>83286115.090000004</v>
      </c>
      <c r="U105" s="33">
        <v>276668555.91000003</v>
      </c>
      <c r="V105" s="33">
        <v>276668555.91000003</v>
      </c>
      <c r="W105" s="33">
        <v>0</v>
      </c>
      <c r="X105" s="33">
        <v>276668555.90999997</v>
      </c>
      <c r="Y105" s="20">
        <f t="shared" si="8"/>
        <v>0.23137945358125386</v>
      </c>
      <c r="Z105" s="20">
        <f t="shared" si="9"/>
        <v>0.23137945358125386</v>
      </c>
      <c r="AA105" s="20">
        <f t="shared" si="10"/>
        <v>0</v>
      </c>
      <c r="AB105" s="21">
        <f t="shared" si="11"/>
        <v>0.23137945358125386</v>
      </c>
    </row>
    <row r="106" spans="1:28" ht="120" outlineLevel="4" x14ac:dyDescent="0.25">
      <c r="A106" s="15" t="s">
        <v>198</v>
      </c>
      <c r="B106" s="16" t="s">
        <v>30</v>
      </c>
      <c r="C106" s="16" t="s">
        <v>31</v>
      </c>
      <c r="D106" s="16" t="s">
        <v>51</v>
      </c>
      <c r="E106" s="16" t="s">
        <v>52</v>
      </c>
      <c r="F106" s="16" t="s">
        <v>33</v>
      </c>
      <c r="G106" s="16">
        <v>1112</v>
      </c>
      <c r="H106" s="16">
        <v>3480</v>
      </c>
      <c r="I106" s="17" t="s">
        <v>53</v>
      </c>
      <c r="J106" s="32">
        <v>933879134</v>
      </c>
      <c r="K106" s="33">
        <v>933879134</v>
      </c>
      <c r="L106" s="33">
        <v>0</v>
      </c>
      <c r="M106" s="33">
        <v>0</v>
      </c>
      <c r="N106" s="33">
        <v>0</v>
      </c>
      <c r="O106" s="33">
        <v>933879134</v>
      </c>
      <c r="P106" s="33">
        <v>0</v>
      </c>
      <c r="Q106" s="33">
        <v>662575651</v>
      </c>
      <c r="R106" s="33">
        <v>0</v>
      </c>
      <c r="S106" s="33">
        <v>271303483</v>
      </c>
      <c r="T106" s="33">
        <v>271303483</v>
      </c>
      <c r="U106" s="33">
        <v>0</v>
      </c>
      <c r="V106" s="33">
        <v>0</v>
      </c>
      <c r="W106" s="33">
        <v>0</v>
      </c>
      <c r="X106" s="33">
        <v>0</v>
      </c>
      <c r="Y106" s="20">
        <f t="shared" si="8"/>
        <v>0.29051241549637191</v>
      </c>
      <c r="Z106" s="20">
        <f t="shared" si="9"/>
        <v>0.29051241549637191</v>
      </c>
      <c r="AA106" s="20">
        <f t="shared" si="10"/>
        <v>0.70948758450362803</v>
      </c>
      <c r="AB106" s="21">
        <f t="shared" si="11"/>
        <v>1</v>
      </c>
    </row>
    <row r="107" spans="1:28" ht="75" outlineLevel="4" x14ac:dyDescent="0.25">
      <c r="A107" s="15" t="s">
        <v>198</v>
      </c>
      <c r="B107" s="16" t="s">
        <v>30</v>
      </c>
      <c r="C107" s="16" t="s">
        <v>31</v>
      </c>
      <c r="D107" s="16" t="s">
        <v>54</v>
      </c>
      <c r="E107" s="16" t="s">
        <v>52</v>
      </c>
      <c r="F107" s="16" t="s">
        <v>33</v>
      </c>
      <c r="G107" s="16">
        <v>1112</v>
      </c>
      <c r="H107" s="16">
        <v>3480</v>
      </c>
      <c r="I107" s="17" t="s">
        <v>55</v>
      </c>
      <c r="J107" s="32">
        <v>50479953</v>
      </c>
      <c r="K107" s="33">
        <v>50479953</v>
      </c>
      <c r="L107" s="33">
        <v>0</v>
      </c>
      <c r="M107" s="33">
        <v>0</v>
      </c>
      <c r="N107" s="33">
        <v>0</v>
      </c>
      <c r="O107" s="33">
        <v>50479953</v>
      </c>
      <c r="P107" s="33">
        <v>0</v>
      </c>
      <c r="Q107" s="33">
        <v>35817483</v>
      </c>
      <c r="R107" s="33">
        <v>0</v>
      </c>
      <c r="S107" s="33">
        <v>14662470</v>
      </c>
      <c r="T107" s="33">
        <v>14662470</v>
      </c>
      <c r="U107" s="33">
        <v>0</v>
      </c>
      <c r="V107" s="33">
        <v>0</v>
      </c>
      <c r="W107" s="33">
        <v>0</v>
      </c>
      <c r="X107" s="33">
        <v>0</v>
      </c>
      <c r="Y107" s="20">
        <f t="shared" si="8"/>
        <v>0.29046124508079474</v>
      </c>
      <c r="Z107" s="20">
        <f t="shared" si="9"/>
        <v>0.29046124508079474</v>
      </c>
      <c r="AA107" s="20">
        <f t="shared" si="10"/>
        <v>0.70953875491920526</v>
      </c>
      <c r="AB107" s="21">
        <f t="shared" si="11"/>
        <v>1</v>
      </c>
    </row>
    <row r="108" spans="1:28" ht="120" outlineLevel="4" x14ac:dyDescent="0.25">
      <c r="A108" s="15" t="s">
        <v>198</v>
      </c>
      <c r="B108" s="16" t="s">
        <v>30</v>
      </c>
      <c r="C108" s="16" t="s">
        <v>31</v>
      </c>
      <c r="D108" s="16" t="s">
        <v>56</v>
      </c>
      <c r="E108" s="16" t="s">
        <v>52</v>
      </c>
      <c r="F108" s="16" t="s">
        <v>33</v>
      </c>
      <c r="G108" s="16">
        <v>1112</v>
      </c>
      <c r="H108" s="16">
        <v>3480</v>
      </c>
      <c r="I108" s="17" t="s">
        <v>57</v>
      </c>
      <c r="J108" s="32">
        <v>201756587</v>
      </c>
      <c r="K108" s="33">
        <v>192256587</v>
      </c>
      <c r="L108" s="33">
        <v>0</v>
      </c>
      <c r="M108" s="33">
        <v>0</v>
      </c>
      <c r="N108" s="33">
        <v>0</v>
      </c>
      <c r="O108" s="33">
        <v>192256587</v>
      </c>
      <c r="P108" s="33">
        <v>0</v>
      </c>
      <c r="Q108" s="33">
        <v>142856920</v>
      </c>
      <c r="R108" s="33">
        <v>0</v>
      </c>
      <c r="S108" s="33">
        <v>49399667</v>
      </c>
      <c r="T108" s="33">
        <v>49399667</v>
      </c>
      <c r="U108" s="33">
        <v>0</v>
      </c>
      <c r="V108" s="33">
        <v>0</v>
      </c>
      <c r="W108" s="33">
        <v>0</v>
      </c>
      <c r="X108" s="33">
        <v>0</v>
      </c>
      <c r="Y108" s="20">
        <f t="shared" si="8"/>
        <v>0.25694655132934408</v>
      </c>
      <c r="Z108" s="20">
        <f t="shared" si="9"/>
        <v>0.25694655132934408</v>
      </c>
      <c r="AA108" s="20">
        <f t="shared" si="10"/>
        <v>0.74305344867065592</v>
      </c>
      <c r="AB108" s="21">
        <f t="shared" si="11"/>
        <v>1</v>
      </c>
    </row>
    <row r="109" spans="1:28" ht="90" outlineLevel="4" x14ac:dyDescent="0.25">
      <c r="A109" s="15" t="s">
        <v>198</v>
      </c>
      <c r="B109" s="16" t="s">
        <v>30</v>
      </c>
      <c r="C109" s="16" t="s">
        <v>31</v>
      </c>
      <c r="D109" s="16" t="s">
        <v>58</v>
      </c>
      <c r="E109" s="16" t="s">
        <v>52</v>
      </c>
      <c r="F109" s="16" t="s">
        <v>33</v>
      </c>
      <c r="G109" s="16">
        <v>1112</v>
      </c>
      <c r="H109" s="16">
        <v>3480</v>
      </c>
      <c r="I109" s="17" t="s">
        <v>59</v>
      </c>
      <c r="J109" s="32">
        <v>302879719</v>
      </c>
      <c r="K109" s="33">
        <v>302879719</v>
      </c>
      <c r="L109" s="33">
        <v>0</v>
      </c>
      <c r="M109" s="33">
        <v>0</v>
      </c>
      <c r="N109" s="33">
        <v>0</v>
      </c>
      <c r="O109" s="33">
        <v>302879719</v>
      </c>
      <c r="P109" s="33">
        <v>0</v>
      </c>
      <c r="Q109" s="33">
        <v>214904909</v>
      </c>
      <c r="R109" s="33">
        <v>0</v>
      </c>
      <c r="S109" s="33">
        <v>87974810</v>
      </c>
      <c r="T109" s="33">
        <v>87974810</v>
      </c>
      <c r="U109" s="33">
        <v>0</v>
      </c>
      <c r="V109" s="33">
        <v>0</v>
      </c>
      <c r="W109" s="33">
        <v>0</v>
      </c>
      <c r="X109" s="33">
        <v>0</v>
      </c>
      <c r="Y109" s="20">
        <f t="shared" si="8"/>
        <v>0.29046121110538931</v>
      </c>
      <c r="Z109" s="20">
        <f t="shared" si="9"/>
        <v>0.29046121110538931</v>
      </c>
      <c r="AA109" s="20">
        <f t="shared" si="10"/>
        <v>0.70953878889461064</v>
      </c>
      <c r="AB109" s="21">
        <f t="shared" si="11"/>
        <v>1</v>
      </c>
    </row>
    <row r="110" spans="1:28" ht="90" outlineLevel="4" x14ac:dyDescent="0.25">
      <c r="A110" s="15" t="s">
        <v>198</v>
      </c>
      <c r="B110" s="16" t="s">
        <v>30</v>
      </c>
      <c r="C110" s="16" t="s">
        <v>31</v>
      </c>
      <c r="D110" s="16" t="s">
        <v>60</v>
      </c>
      <c r="E110" s="16" t="s">
        <v>52</v>
      </c>
      <c r="F110" s="16" t="s">
        <v>33</v>
      </c>
      <c r="G110" s="16">
        <v>1112</v>
      </c>
      <c r="H110" s="16">
        <v>3480</v>
      </c>
      <c r="I110" s="17" t="s">
        <v>61</v>
      </c>
      <c r="J110" s="32">
        <v>151439860</v>
      </c>
      <c r="K110" s="33">
        <v>151439860</v>
      </c>
      <c r="L110" s="33">
        <v>0</v>
      </c>
      <c r="M110" s="33">
        <v>0</v>
      </c>
      <c r="N110" s="33">
        <v>0</v>
      </c>
      <c r="O110" s="33">
        <v>151439860</v>
      </c>
      <c r="P110" s="33">
        <v>0</v>
      </c>
      <c r="Q110" s="33">
        <v>107452468</v>
      </c>
      <c r="R110" s="33">
        <v>0</v>
      </c>
      <c r="S110" s="33">
        <v>43987392</v>
      </c>
      <c r="T110" s="33">
        <v>43987392</v>
      </c>
      <c r="U110" s="33">
        <v>0</v>
      </c>
      <c r="V110" s="33">
        <v>0</v>
      </c>
      <c r="W110" s="33">
        <v>0</v>
      </c>
      <c r="X110" s="33">
        <v>0</v>
      </c>
      <c r="Y110" s="20">
        <f t="shared" si="8"/>
        <v>0.2904611243037335</v>
      </c>
      <c r="Z110" s="20">
        <f t="shared" si="9"/>
        <v>0.2904611243037335</v>
      </c>
      <c r="AA110" s="20">
        <f t="shared" si="10"/>
        <v>0.7095388756962665</v>
      </c>
      <c r="AB110" s="21">
        <f t="shared" si="11"/>
        <v>1</v>
      </c>
    </row>
    <row r="111" spans="1:28" ht="75" outlineLevel="4" x14ac:dyDescent="0.25">
      <c r="A111" s="15" t="s">
        <v>198</v>
      </c>
      <c r="B111" s="16" t="s">
        <v>30</v>
      </c>
      <c r="C111" s="16" t="s">
        <v>31</v>
      </c>
      <c r="D111" s="16" t="s">
        <v>62</v>
      </c>
      <c r="E111" s="16" t="s">
        <v>52</v>
      </c>
      <c r="F111" s="16" t="s">
        <v>33</v>
      </c>
      <c r="G111" s="16">
        <v>1112</v>
      </c>
      <c r="H111" s="16">
        <v>3480</v>
      </c>
      <c r="I111" s="17" t="s">
        <v>63</v>
      </c>
      <c r="J111" s="32">
        <v>431488955</v>
      </c>
      <c r="K111" s="33">
        <v>431488955</v>
      </c>
      <c r="L111" s="33">
        <v>0</v>
      </c>
      <c r="M111" s="33">
        <v>0</v>
      </c>
      <c r="N111" s="33">
        <v>0</v>
      </c>
      <c r="O111" s="33">
        <v>431488955</v>
      </c>
      <c r="P111" s="33">
        <v>0</v>
      </c>
      <c r="Q111" s="33">
        <v>303025068.35000002</v>
      </c>
      <c r="R111" s="33">
        <v>0</v>
      </c>
      <c r="S111" s="33">
        <v>128463886.65000001</v>
      </c>
      <c r="T111" s="33">
        <v>128463886.65000001</v>
      </c>
      <c r="U111" s="33">
        <v>0</v>
      </c>
      <c r="V111" s="33">
        <v>0</v>
      </c>
      <c r="W111" s="33">
        <v>0</v>
      </c>
      <c r="X111" s="33">
        <v>-2.9802322387695313E-8</v>
      </c>
      <c r="Y111" s="20">
        <f t="shared" si="8"/>
        <v>0.29772230589309062</v>
      </c>
      <c r="Z111" s="20">
        <f t="shared" si="9"/>
        <v>0.29772230589309062</v>
      </c>
      <c r="AA111" s="20">
        <f t="shared" si="10"/>
        <v>0.70227769410690943</v>
      </c>
      <c r="AB111" s="21">
        <f t="shared" si="11"/>
        <v>1</v>
      </c>
    </row>
    <row r="112" spans="1:28" outlineLevel="3" x14ac:dyDescent="0.25">
      <c r="A112" s="37"/>
      <c r="B112" s="37"/>
      <c r="C112" s="36" t="s">
        <v>462</v>
      </c>
      <c r="D112" s="37"/>
      <c r="E112" s="37"/>
      <c r="F112" s="37"/>
      <c r="G112" s="37"/>
      <c r="H112" s="37"/>
      <c r="I112" s="38"/>
      <c r="J112" s="39">
        <f t="shared" ref="J112:X112" si="16">SUBTOTAL(9,J98:J111)</f>
        <v>12891630735</v>
      </c>
      <c r="K112" s="40">
        <f t="shared" si="16"/>
        <v>12891630735</v>
      </c>
      <c r="L112" s="40">
        <f t="shared" si="16"/>
        <v>0</v>
      </c>
      <c r="M112" s="40">
        <f t="shared" si="16"/>
        <v>0</v>
      </c>
      <c r="N112" s="40">
        <v>0</v>
      </c>
      <c r="O112" s="40">
        <f t="shared" si="16"/>
        <v>12891630735</v>
      </c>
      <c r="P112" s="40">
        <f t="shared" si="16"/>
        <v>0</v>
      </c>
      <c r="Q112" s="40">
        <f t="shared" si="16"/>
        <v>1467101629.5999999</v>
      </c>
      <c r="R112" s="40">
        <f t="shared" si="16"/>
        <v>0</v>
      </c>
      <c r="S112" s="40">
        <f t="shared" si="16"/>
        <v>3524194532.3300004</v>
      </c>
      <c r="T112" s="40">
        <f t="shared" si="16"/>
        <v>3524194532.3300004</v>
      </c>
      <c r="U112" s="40">
        <f t="shared" si="16"/>
        <v>7900334573.0699997</v>
      </c>
      <c r="V112" s="40">
        <f t="shared" si="16"/>
        <v>7900334573.0699997</v>
      </c>
      <c r="W112" s="40">
        <f t="shared" si="16"/>
        <v>0</v>
      </c>
      <c r="X112" s="40">
        <f t="shared" si="16"/>
        <v>7900334573.0699997</v>
      </c>
      <c r="Y112" s="41">
        <f t="shared" si="8"/>
        <v>0.2733707321263884</v>
      </c>
      <c r="Z112" s="41">
        <f t="shared" si="9"/>
        <v>0.2733707321263884</v>
      </c>
      <c r="AA112" s="41">
        <f t="shared" si="10"/>
        <v>0.11380264140027743</v>
      </c>
      <c r="AB112" s="41">
        <f t="shared" si="11"/>
        <v>0.38717337352666581</v>
      </c>
    </row>
    <row r="113" spans="1:28" ht="30" outlineLevel="4" x14ac:dyDescent="0.25">
      <c r="A113" s="15" t="s">
        <v>198</v>
      </c>
      <c r="B113" s="16" t="s">
        <v>30</v>
      </c>
      <c r="C113" s="16" t="s">
        <v>64</v>
      </c>
      <c r="D113" s="16" t="s">
        <v>199</v>
      </c>
      <c r="E113" s="16"/>
      <c r="F113" s="16" t="s">
        <v>33</v>
      </c>
      <c r="G113" s="16">
        <v>1120</v>
      </c>
      <c r="H113" s="16">
        <v>3480</v>
      </c>
      <c r="I113" s="17" t="s">
        <v>200</v>
      </c>
      <c r="J113" s="32">
        <v>2662653205</v>
      </c>
      <c r="K113" s="33">
        <v>2662653205</v>
      </c>
      <c r="L113" s="33">
        <v>0</v>
      </c>
      <c r="M113" s="33">
        <v>-249522038</v>
      </c>
      <c r="N113" s="33">
        <v>0</v>
      </c>
      <c r="O113" s="33">
        <v>2413131167</v>
      </c>
      <c r="P113" s="33">
        <v>0</v>
      </c>
      <c r="Q113" s="33">
        <v>192542240.13999999</v>
      </c>
      <c r="R113" s="33">
        <v>0</v>
      </c>
      <c r="S113" s="33">
        <v>247329718.52000001</v>
      </c>
      <c r="T113" s="33">
        <v>247329718.52000001</v>
      </c>
      <c r="U113" s="33">
        <v>382314497.52999997</v>
      </c>
      <c r="V113" s="33">
        <v>2222781246.3400002</v>
      </c>
      <c r="W113" s="33">
        <v>0</v>
      </c>
      <c r="X113" s="33">
        <v>1973259208.3400002</v>
      </c>
      <c r="Y113" s="20">
        <f t="shared" si="8"/>
        <v>9.2888446026526392E-2</v>
      </c>
      <c r="Z113" s="20">
        <f t="shared" si="9"/>
        <v>0.10249327591565602</v>
      </c>
      <c r="AA113" s="20">
        <f t="shared" si="10"/>
        <v>7.9789380193273182E-2</v>
      </c>
      <c r="AB113" s="21">
        <f t="shared" si="11"/>
        <v>0.18228265610892919</v>
      </c>
    </row>
    <row r="114" spans="1:28" ht="30" outlineLevel="4" x14ac:dyDescent="0.25">
      <c r="A114" s="15" t="s">
        <v>198</v>
      </c>
      <c r="B114" s="16" t="s">
        <v>30</v>
      </c>
      <c r="C114" s="16" t="s">
        <v>64</v>
      </c>
      <c r="D114" s="16" t="s">
        <v>201</v>
      </c>
      <c r="E114" s="16"/>
      <c r="F114" s="16" t="s">
        <v>33</v>
      </c>
      <c r="G114" s="16">
        <v>1120</v>
      </c>
      <c r="H114" s="16">
        <v>3480</v>
      </c>
      <c r="I114" s="17" t="s">
        <v>202</v>
      </c>
      <c r="J114" s="32">
        <v>68000000</v>
      </c>
      <c r="K114" s="33">
        <v>68000000</v>
      </c>
      <c r="L114" s="33">
        <v>0</v>
      </c>
      <c r="M114" s="33">
        <v>0</v>
      </c>
      <c r="N114" s="33">
        <v>0</v>
      </c>
      <c r="O114" s="33">
        <v>68000000</v>
      </c>
      <c r="P114" s="33">
        <v>0</v>
      </c>
      <c r="Q114" s="33">
        <v>0</v>
      </c>
      <c r="R114" s="33">
        <v>0</v>
      </c>
      <c r="S114" s="33">
        <v>5184407.75</v>
      </c>
      <c r="T114" s="33">
        <v>5184407.75</v>
      </c>
      <c r="U114" s="33">
        <v>19482260.25</v>
      </c>
      <c r="V114" s="33">
        <v>62815592.25</v>
      </c>
      <c r="W114" s="33">
        <v>0</v>
      </c>
      <c r="X114" s="33">
        <v>62815592.25</v>
      </c>
      <c r="Y114" s="20">
        <f t="shared" si="8"/>
        <v>7.6241290441176474E-2</v>
      </c>
      <c r="Z114" s="20">
        <f t="shared" si="9"/>
        <v>7.6241290441176474E-2</v>
      </c>
      <c r="AA114" s="20">
        <f t="shared" si="10"/>
        <v>0</v>
      </c>
      <c r="AB114" s="21">
        <f t="shared" si="11"/>
        <v>7.6241290441176474E-2</v>
      </c>
    </row>
    <row r="115" spans="1:28" outlineLevel="4" x14ac:dyDescent="0.25">
      <c r="A115" s="15" t="s">
        <v>198</v>
      </c>
      <c r="B115" s="16" t="s">
        <v>30</v>
      </c>
      <c r="C115" s="16" t="s">
        <v>64</v>
      </c>
      <c r="D115" s="16" t="s">
        <v>203</v>
      </c>
      <c r="E115" s="16"/>
      <c r="F115" s="16" t="s">
        <v>33</v>
      </c>
      <c r="G115" s="16">
        <v>1120</v>
      </c>
      <c r="H115" s="16">
        <v>3480</v>
      </c>
      <c r="I115" s="17" t="s">
        <v>204</v>
      </c>
      <c r="J115" s="32">
        <v>241369780</v>
      </c>
      <c r="K115" s="33">
        <v>241369780</v>
      </c>
      <c r="L115" s="33">
        <v>0</v>
      </c>
      <c r="M115" s="33">
        <v>0</v>
      </c>
      <c r="N115" s="33">
        <v>0</v>
      </c>
      <c r="O115" s="33">
        <v>241369780</v>
      </c>
      <c r="P115" s="33">
        <v>0</v>
      </c>
      <c r="Q115" s="33">
        <v>57286613.539999999</v>
      </c>
      <c r="R115" s="33">
        <v>0</v>
      </c>
      <c r="S115" s="33">
        <v>17678210.460000001</v>
      </c>
      <c r="T115" s="33">
        <v>14056952.460000001</v>
      </c>
      <c r="U115" s="33">
        <v>6184700</v>
      </c>
      <c r="V115" s="33">
        <v>166404956</v>
      </c>
      <c r="W115" s="33">
        <v>0</v>
      </c>
      <c r="X115" s="33">
        <v>166404956</v>
      </c>
      <c r="Y115" s="20">
        <f t="shared" si="8"/>
        <v>7.3241192248673384E-2</v>
      </c>
      <c r="Z115" s="20">
        <f t="shared" si="9"/>
        <v>7.3241192248673384E-2</v>
      </c>
      <c r="AA115" s="20">
        <f t="shared" si="10"/>
        <v>0.23733962694087055</v>
      </c>
      <c r="AB115" s="21">
        <f t="shared" si="11"/>
        <v>0.31058081918954394</v>
      </c>
    </row>
    <row r="116" spans="1:28" outlineLevel="4" x14ac:dyDescent="0.25">
      <c r="A116" s="15" t="s">
        <v>198</v>
      </c>
      <c r="B116" s="16" t="s">
        <v>30</v>
      </c>
      <c r="C116" s="16" t="s">
        <v>64</v>
      </c>
      <c r="D116" s="16" t="s">
        <v>205</v>
      </c>
      <c r="E116" s="16"/>
      <c r="F116" s="16" t="s">
        <v>33</v>
      </c>
      <c r="G116" s="16">
        <v>1120</v>
      </c>
      <c r="H116" s="16">
        <v>3480</v>
      </c>
      <c r="I116" s="17" t="s">
        <v>206</v>
      </c>
      <c r="J116" s="32">
        <v>580497796</v>
      </c>
      <c r="K116" s="33">
        <v>580497796</v>
      </c>
      <c r="L116" s="33">
        <v>0</v>
      </c>
      <c r="M116" s="33">
        <v>0</v>
      </c>
      <c r="N116" s="33">
        <v>0</v>
      </c>
      <c r="O116" s="33">
        <v>580497796</v>
      </c>
      <c r="P116" s="33">
        <v>0</v>
      </c>
      <c r="Q116" s="33">
        <v>122820900.15000001</v>
      </c>
      <c r="R116" s="33">
        <v>0</v>
      </c>
      <c r="S116" s="33">
        <v>54013525.840000004</v>
      </c>
      <c r="T116" s="33">
        <v>53914263.450000003</v>
      </c>
      <c r="U116" s="33">
        <v>0.01</v>
      </c>
      <c r="V116" s="33">
        <v>403663370.00999999</v>
      </c>
      <c r="W116" s="33">
        <v>0</v>
      </c>
      <c r="X116" s="33">
        <v>403663370.00999999</v>
      </c>
      <c r="Y116" s="20">
        <f t="shared" si="8"/>
        <v>9.3046909414967016E-2</v>
      </c>
      <c r="Z116" s="20">
        <f t="shared" si="9"/>
        <v>9.3046909414967016E-2</v>
      </c>
      <c r="AA116" s="20">
        <f t="shared" si="10"/>
        <v>0.21157858134227955</v>
      </c>
      <c r="AB116" s="21">
        <f t="shared" si="11"/>
        <v>0.30462549075724654</v>
      </c>
    </row>
    <row r="117" spans="1:28" outlineLevel="4" x14ac:dyDescent="0.25">
      <c r="A117" s="15" t="s">
        <v>198</v>
      </c>
      <c r="B117" s="16" t="s">
        <v>30</v>
      </c>
      <c r="C117" s="16" t="s">
        <v>64</v>
      </c>
      <c r="D117" s="16" t="s">
        <v>207</v>
      </c>
      <c r="E117" s="16"/>
      <c r="F117" s="16" t="s">
        <v>33</v>
      </c>
      <c r="G117" s="16">
        <v>1120</v>
      </c>
      <c r="H117" s="16">
        <v>3480</v>
      </c>
      <c r="I117" s="17" t="s">
        <v>208</v>
      </c>
      <c r="J117" s="32">
        <v>30000000</v>
      </c>
      <c r="K117" s="33">
        <v>30000000</v>
      </c>
      <c r="L117" s="33">
        <v>0</v>
      </c>
      <c r="M117" s="33">
        <v>-15000000</v>
      </c>
      <c r="N117" s="33">
        <v>0</v>
      </c>
      <c r="O117" s="33">
        <v>15000000</v>
      </c>
      <c r="P117" s="33">
        <v>0</v>
      </c>
      <c r="Q117" s="33">
        <v>1785159.35</v>
      </c>
      <c r="R117" s="33">
        <v>0</v>
      </c>
      <c r="S117" s="33">
        <v>8576.7000000000007</v>
      </c>
      <c r="T117" s="33">
        <v>8576.7000000000007</v>
      </c>
      <c r="U117" s="33">
        <v>13206263.949999999</v>
      </c>
      <c r="V117" s="33">
        <v>28206263.949999999</v>
      </c>
      <c r="W117" s="33">
        <v>0</v>
      </c>
      <c r="X117" s="33">
        <v>13206263.950000001</v>
      </c>
      <c r="Y117" s="20">
        <f t="shared" si="8"/>
        <v>2.8589000000000002E-4</v>
      </c>
      <c r="Z117" s="20">
        <f t="shared" si="9"/>
        <v>5.7178000000000003E-4</v>
      </c>
      <c r="AA117" s="20">
        <f t="shared" si="10"/>
        <v>0.11901062333333334</v>
      </c>
      <c r="AB117" s="21">
        <f t="shared" si="11"/>
        <v>0.11958240333333334</v>
      </c>
    </row>
    <row r="118" spans="1:28" outlineLevel="4" x14ac:dyDescent="0.25">
      <c r="A118" s="15" t="s">
        <v>198</v>
      </c>
      <c r="B118" s="16" t="s">
        <v>30</v>
      </c>
      <c r="C118" s="16" t="s">
        <v>64</v>
      </c>
      <c r="D118" s="16" t="s">
        <v>209</v>
      </c>
      <c r="E118" s="16"/>
      <c r="F118" s="16" t="s">
        <v>33</v>
      </c>
      <c r="G118" s="16">
        <v>1120</v>
      </c>
      <c r="H118" s="16">
        <v>3480</v>
      </c>
      <c r="I118" s="17" t="s">
        <v>210</v>
      </c>
      <c r="J118" s="32">
        <v>194322016</v>
      </c>
      <c r="K118" s="33">
        <v>194322016</v>
      </c>
      <c r="L118" s="33">
        <v>0</v>
      </c>
      <c r="M118" s="33">
        <v>0</v>
      </c>
      <c r="N118" s="33">
        <v>0</v>
      </c>
      <c r="O118" s="33">
        <v>194322016</v>
      </c>
      <c r="P118" s="33">
        <v>0</v>
      </c>
      <c r="Q118" s="33">
        <v>56227852.57</v>
      </c>
      <c r="R118" s="33">
        <v>0</v>
      </c>
      <c r="S118" s="33">
        <v>18547916.329999998</v>
      </c>
      <c r="T118" s="33">
        <v>9479850.8100000005</v>
      </c>
      <c r="U118" s="33">
        <v>25739340.91</v>
      </c>
      <c r="V118" s="33">
        <v>119546247.09999999</v>
      </c>
      <c r="W118" s="33">
        <v>0</v>
      </c>
      <c r="X118" s="33">
        <v>119546247.10000001</v>
      </c>
      <c r="Y118" s="20">
        <f t="shared" si="8"/>
        <v>9.5449381968124483E-2</v>
      </c>
      <c r="Z118" s="20">
        <f t="shared" si="9"/>
        <v>9.5449381968124483E-2</v>
      </c>
      <c r="AA118" s="20">
        <f t="shared" si="10"/>
        <v>0.28935399975471643</v>
      </c>
      <c r="AB118" s="21">
        <f t="shared" si="11"/>
        <v>0.3848033817228409</v>
      </c>
    </row>
    <row r="119" spans="1:28" outlineLevel="4" x14ac:dyDescent="0.25">
      <c r="A119" s="15" t="s">
        <v>198</v>
      </c>
      <c r="B119" s="16" t="s">
        <v>30</v>
      </c>
      <c r="C119" s="16" t="s">
        <v>64</v>
      </c>
      <c r="D119" s="16" t="s">
        <v>211</v>
      </c>
      <c r="E119" s="16"/>
      <c r="F119" s="16" t="s">
        <v>33</v>
      </c>
      <c r="G119" s="16">
        <v>1120</v>
      </c>
      <c r="H119" s="16">
        <v>3480</v>
      </c>
      <c r="I119" s="17" t="s">
        <v>212</v>
      </c>
      <c r="J119" s="32">
        <v>12287122</v>
      </c>
      <c r="K119" s="33">
        <v>12287122</v>
      </c>
      <c r="L119" s="33">
        <v>0</v>
      </c>
      <c r="M119" s="33">
        <v>0</v>
      </c>
      <c r="N119" s="33">
        <v>0</v>
      </c>
      <c r="O119" s="33">
        <v>12287122</v>
      </c>
      <c r="P119" s="33">
        <v>0</v>
      </c>
      <c r="Q119" s="33">
        <v>4974824.43</v>
      </c>
      <c r="R119" s="33">
        <v>0</v>
      </c>
      <c r="S119" s="33">
        <v>894782.01</v>
      </c>
      <c r="T119" s="33">
        <v>894782.01</v>
      </c>
      <c r="U119" s="33">
        <v>24826.560000000001</v>
      </c>
      <c r="V119" s="33">
        <v>6417515.5599999996</v>
      </c>
      <c r="W119" s="33">
        <v>0</v>
      </c>
      <c r="X119" s="33">
        <v>6417515.5600000005</v>
      </c>
      <c r="Y119" s="20">
        <f t="shared" si="8"/>
        <v>7.2822749704934978E-2</v>
      </c>
      <c r="Z119" s="20">
        <f t="shared" si="9"/>
        <v>7.2822749704934978E-2</v>
      </c>
      <c r="AA119" s="20">
        <f t="shared" si="10"/>
        <v>0.40488117803339135</v>
      </c>
      <c r="AB119" s="21">
        <f t="shared" si="11"/>
        <v>0.47770392773832632</v>
      </c>
    </row>
    <row r="120" spans="1:28" outlineLevel="4" x14ac:dyDescent="0.25">
      <c r="A120" s="15" t="s">
        <v>198</v>
      </c>
      <c r="B120" s="16" t="s">
        <v>30</v>
      </c>
      <c r="C120" s="16" t="s">
        <v>64</v>
      </c>
      <c r="D120" s="16" t="s">
        <v>65</v>
      </c>
      <c r="E120" s="16"/>
      <c r="F120" s="16" t="s">
        <v>33</v>
      </c>
      <c r="G120" s="16">
        <v>1120</v>
      </c>
      <c r="H120" s="16">
        <v>3480</v>
      </c>
      <c r="I120" s="17" t="s">
        <v>66</v>
      </c>
      <c r="J120" s="32">
        <v>38857250</v>
      </c>
      <c r="K120" s="33">
        <v>38857250</v>
      </c>
      <c r="L120" s="33">
        <v>0</v>
      </c>
      <c r="M120" s="33">
        <v>0</v>
      </c>
      <c r="N120" s="33">
        <v>0</v>
      </c>
      <c r="O120" s="33">
        <v>38857250</v>
      </c>
      <c r="P120" s="33">
        <v>0</v>
      </c>
      <c r="Q120" s="33">
        <v>7186800</v>
      </c>
      <c r="R120" s="33">
        <v>0</v>
      </c>
      <c r="S120" s="33">
        <v>1158973.2</v>
      </c>
      <c r="T120" s="33">
        <v>1158973.2</v>
      </c>
      <c r="U120" s="33">
        <v>1535976.8</v>
      </c>
      <c r="V120" s="33">
        <v>30511476.800000001</v>
      </c>
      <c r="W120" s="33">
        <v>0</v>
      </c>
      <c r="X120" s="33">
        <v>30511476.800000001</v>
      </c>
      <c r="Y120" s="20">
        <f t="shared" si="8"/>
        <v>2.9826433934465255E-2</v>
      </c>
      <c r="Z120" s="20">
        <f t="shared" si="9"/>
        <v>2.9826433934465255E-2</v>
      </c>
      <c r="AA120" s="20">
        <f t="shared" si="10"/>
        <v>0.18495390178152082</v>
      </c>
      <c r="AB120" s="21">
        <f t="shared" si="11"/>
        <v>0.21478033571598609</v>
      </c>
    </row>
    <row r="121" spans="1:28" outlineLevel="4" x14ac:dyDescent="0.25">
      <c r="A121" s="15" t="s">
        <v>198</v>
      </c>
      <c r="B121" s="16" t="s">
        <v>30</v>
      </c>
      <c r="C121" s="16" t="s">
        <v>64</v>
      </c>
      <c r="D121" s="16" t="s">
        <v>213</v>
      </c>
      <c r="E121" s="16"/>
      <c r="F121" s="16" t="s">
        <v>33</v>
      </c>
      <c r="G121" s="16">
        <v>1120</v>
      </c>
      <c r="H121" s="16">
        <v>3480</v>
      </c>
      <c r="I121" s="17" t="s">
        <v>214</v>
      </c>
      <c r="J121" s="32">
        <v>1250000</v>
      </c>
      <c r="K121" s="33">
        <v>1250000</v>
      </c>
      <c r="L121" s="33">
        <v>0</v>
      </c>
      <c r="M121" s="33">
        <v>0</v>
      </c>
      <c r="N121" s="33">
        <v>0</v>
      </c>
      <c r="O121" s="33">
        <v>1250000</v>
      </c>
      <c r="P121" s="33">
        <v>0</v>
      </c>
      <c r="Q121" s="33">
        <v>1250000</v>
      </c>
      <c r="R121" s="33">
        <v>0</v>
      </c>
      <c r="S121" s="33">
        <v>0</v>
      </c>
      <c r="T121" s="33">
        <v>0</v>
      </c>
      <c r="U121" s="33">
        <v>0</v>
      </c>
      <c r="V121" s="33">
        <v>0</v>
      </c>
      <c r="W121" s="33">
        <v>0</v>
      </c>
      <c r="X121" s="33">
        <v>0</v>
      </c>
      <c r="Y121" s="20">
        <f t="shared" si="8"/>
        <v>0</v>
      </c>
      <c r="Z121" s="20">
        <f t="shared" si="9"/>
        <v>0</v>
      </c>
      <c r="AA121" s="20">
        <f t="shared" si="10"/>
        <v>1</v>
      </c>
      <c r="AB121" s="21">
        <f t="shared" si="11"/>
        <v>1</v>
      </c>
    </row>
    <row r="122" spans="1:28" ht="30" outlineLevel="4" x14ac:dyDescent="0.25">
      <c r="A122" s="15" t="s">
        <v>198</v>
      </c>
      <c r="B122" s="16" t="s">
        <v>30</v>
      </c>
      <c r="C122" s="16" t="s">
        <v>64</v>
      </c>
      <c r="D122" s="16" t="s">
        <v>215</v>
      </c>
      <c r="E122" s="16"/>
      <c r="F122" s="16" t="s">
        <v>33</v>
      </c>
      <c r="G122" s="16">
        <v>1120</v>
      </c>
      <c r="H122" s="16">
        <v>3480</v>
      </c>
      <c r="I122" s="17" t="s">
        <v>216</v>
      </c>
      <c r="J122" s="32">
        <v>67868301</v>
      </c>
      <c r="K122" s="33">
        <v>67868301</v>
      </c>
      <c r="L122" s="33">
        <v>0</v>
      </c>
      <c r="M122" s="33">
        <v>0</v>
      </c>
      <c r="N122" s="33">
        <v>0</v>
      </c>
      <c r="O122" s="33">
        <v>67868301</v>
      </c>
      <c r="P122" s="33">
        <v>0</v>
      </c>
      <c r="Q122" s="33">
        <v>1300000</v>
      </c>
      <c r="R122" s="33">
        <v>0</v>
      </c>
      <c r="S122" s="33">
        <v>0</v>
      </c>
      <c r="T122" s="33">
        <v>0</v>
      </c>
      <c r="U122" s="33">
        <v>66568301</v>
      </c>
      <c r="V122" s="33">
        <v>66568301</v>
      </c>
      <c r="W122" s="33">
        <v>0</v>
      </c>
      <c r="X122" s="33">
        <v>66568301</v>
      </c>
      <c r="Y122" s="20">
        <f t="shared" si="8"/>
        <v>0</v>
      </c>
      <c r="Z122" s="20">
        <f t="shared" si="9"/>
        <v>0</v>
      </c>
      <c r="AA122" s="20">
        <f t="shared" si="10"/>
        <v>1.9154745011224019E-2</v>
      </c>
      <c r="AB122" s="21">
        <f t="shared" si="11"/>
        <v>1.9154745011224019E-2</v>
      </c>
    </row>
    <row r="123" spans="1:28" ht="30" outlineLevel="4" x14ac:dyDescent="0.25">
      <c r="A123" s="15" t="s">
        <v>198</v>
      </c>
      <c r="B123" s="16" t="s">
        <v>30</v>
      </c>
      <c r="C123" s="16" t="s">
        <v>64</v>
      </c>
      <c r="D123" s="16" t="s">
        <v>69</v>
      </c>
      <c r="E123" s="16"/>
      <c r="F123" s="16" t="s">
        <v>33</v>
      </c>
      <c r="G123" s="16">
        <v>1120</v>
      </c>
      <c r="H123" s="16">
        <v>3480</v>
      </c>
      <c r="I123" s="17" t="s">
        <v>70</v>
      </c>
      <c r="J123" s="32">
        <v>178080747</v>
      </c>
      <c r="K123" s="33">
        <v>178080747</v>
      </c>
      <c r="L123" s="33">
        <v>0</v>
      </c>
      <c r="M123" s="33">
        <v>-26273025</v>
      </c>
      <c r="N123" s="33">
        <v>0</v>
      </c>
      <c r="O123" s="33">
        <v>151807722</v>
      </c>
      <c r="P123" s="33">
        <v>0</v>
      </c>
      <c r="Q123" s="33">
        <v>21221400</v>
      </c>
      <c r="R123" s="33">
        <v>0</v>
      </c>
      <c r="S123" s="33">
        <v>0</v>
      </c>
      <c r="T123" s="33">
        <v>0</v>
      </c>
      <c r="U123" s="33">
        <v>130586322</v>
      </c>
      <c r="V123" s="33">
        <v>156859347</v>
      </c>
      <c r="W123" s="33">
        <v>0</v>
      </c>
      <c r="X123" s="33">
        <v>130586322</v>
      </c>
      <c r="Y123" s="20">
        <f t="shared" si="8"/>
        <v>0</v>
      </c>
      <c r="Z123" s="20">
        <f t="shared" si="9"/>
        <v>0</v>
      </c>
      <c r="AA123" s="20">
        <f t="shared" si="10"/>
        <v>0.13979130784928057</v>
      </c>
      <c r="AB123" s="21">
        <f t="shared" si="11"/>
        <v>0.13979130784928057</v>
      </c>
    </row>
    <row r="124" spans="1:28" ht="150" outlineLevel="4" x14ac:dyDescent="0.25">
      <c r="A124" s="15" t="s">
        <v>198</v>
      </c>
      <c r="B124" s="16" t="s">
        <v>30</v>
      </c>
      <c r="C124" s="16" t="s">
        <v>64</v>
      </c>
      <c r="D124" s="16" t="s">
        <v>217</v>
      </c>
      <c r="E124" s="16"/>
      <c r="F124" s="16" t="s">
        <v>33</v>
      </c>
      <c r="G124" s="16">
        <v>1120</v>
      </c>
      <c r="H124" s="16">
        <v>3480</v>
      </c>
      <c r="I124" s="17" t="s">
        <v>218</v>
      </c>
      <c r="J124" s="32">
        <v>25000000</v>
      </c>
      <c r="K124" s="33">
        <v>25000000</v>
      </c>
      <c r="L124" s="33">
        <v>0</v>
      </c>
      <c r="M124" s="33">
        <v>-10000000</v>
      </c>
      <c r="N124" s="33">
        <v>0</v>
      </c>
      <c r="O124" s="33">
        <v>15000000</v>
      </c>
      <c r="P124" s="33">
        <v>0</v>
      </c>
      <c r="Q124" s="33">
        <v>0</v>
      </c>
      <c r="R124" s="33">
        <v>0</v>
      </c>
      <c r="S124" s="33">
        <v>0</v>
      </c>
      <c r="T124" s="33">
        <v>0</v>
      </c>
      <c r="U124" s="33">
        <v>15000000</v>
      </c>
      <c r="V124" s="33">
        <v>25000000</v>
      </c>
      <c r="W124" s="33">
        <v>0</v>
      </c>
      <c r="X124" s="33">
        <v>15000000</v>
      </c>
      <c r="Y124" s="20">
        <f t="shared" si="8"/>
        <v>0</v>
      </c>
      <c r="Z124" s="20">
        <f t="shared" si="9"/>
        <v>0</v>
      </c>
      <c r="AA124" s="20">
        <f t="shared" si="10"/>
        <v>0</v>
      </c>
      <c r="AB124" s="21">
        <f t="shared" si="11"/>
        <v>0</v>
      </c>
    </row>
    <row r="125" spans="1:28" ht="195" outlineLevel="4" x14ac:dyDescent="0.25">
      <c r="A125" s="15" t="s">
        <v>198</v>
      </c>
      <c r="B125" s="16" t="s">
        <v>30</v>
      </c>
      <c r="C125" s="16" t="s">
        <v>64</v>
      </c>
      <c r="D125" s="16" t="s">
        <v>75</v>
      </c>
      <c r="E125" s="16"/>
      <c r="F125" s="16" t="s">
        <v>33</v>
      </c>
      <c r="G125" s="16">
        <v>1120</v>
      </c>
      <c r="H125" s="16">
        <v>3480</v>
      </c>
      <c r="I125" s="17" t="s">
        <v>219</v>
      </c>
      <c r="J125" s="32">
        <v>809184880</v>
      </c>
      <c r="K125" s="33">
        <v>809184880</v>
      </c>
      <c r="L125" s="33">
        <v>0</v>
      </c>
      <c r="M125" s="33">
        <v>269722038</v>
      </c>
      <c r="N125" s="33">
        <v>0</v>
      </c>
      <c r="O125" s="33">
        <v>1078906918</v>
      </c>
      <c r="P125" s="33">
        <v>4000000</v>
      </c>
      <c r="Q125" s="33">
        <v>418562229.49000001</v>
      </c>
      <c r="R125" s="33">
        <v>0</v>
      </c>
      <c r="S125" s="33">
        <v>151611545.93000001</v>
      </c>
      <c r="T125" s="33">
        <v>151611545.93000001</v>
      </c>
      <c r="U125" s="33">
        <v>30077605.579999998</v>
      </c>
      <c r="V125" s="33">
        <v>235011104.58000001</v>
      </c>
      <c r="W125" s="33">
        <v>0</v>
      </c>
      <c r="X125" s="33">
        <v>504733142.57999998</v>
      </c>
      <c r="Y125" s="20">
        <f t="shared" si="8"/>
        <v>0.18736329567848575</v>
      </c>
      <c r="Z125" s="20">
        <f t="shared" si="9"/>
        <v>0.14052328648614709</v>
      </c>
      <c r="AA125" s="20">
        <f t="shared" si="10"/>
        <v>0.39165772546283739</v>
      </c>
      <c r="AB125" s="21">
        <f t="shared" si="11"/>
        <v>0.53218101194898448</v>
      </c>
    </row>
    <row r="126" spans="1:28" ht="165" outlineLevel="4" x14ac:dyDescent="0.25">
      <c r="A126" s="15" t="s">
        <v>198</v>
      </c>
      <c r="B126" s="16" t="s">
        <v>30</v>
      </c>
      <c r="C126" s="16" t="s">
        <v>64</v>
      </c>
      <c r="D126" s="16" t="s">
        <v>77</v>
      </c>
      <c r="E126" s="16"/>
      <c r="F126" s="16" t="s">
        <v>33</v>
      </c>
      <c r="G126" s="16">
        <v>1120</v>
      </c>
      <c r="H126" s="16">
        <v>3480</v>
      </c>
      <c r="I126" s="17" t="s">
        <v>220</v>
      </c>
      <c r="J126" s="32">
        <v>34037422</v>
      </c>
      <c r="K126" s="33">
        <v>34037422</v>
      </c>
      <c r="L126" s="33">
        <v>0</v>
      </c>
      <c r="M126" s="33">
        <v>-4200000</v>
      </c>
      <c r="N126" s="33">
        <v>0</v>
      </c>
      <c r="O126" s="33">
        <v>29837422</v>
      </c>
      <c r="P126" s="33">
        <v>0</v>
      </c>
      <c r="Q126" s="33">
        <v>4588870.71</v>
      </c>
      <c r="R126" s="33">
        <v>0</v>
      </c>
      <c r="S126" s="33">
        <v>2379595.62</v>
      </c>
      <c r="T126" s="33">
        <v>2379595.62</v>
      </c>
      <c r="U126" s="33">
        <v>6932813.6699999999</v>
      </c>
      <c r="V126" s="33">
        <v>27068955.670000002</v>
      </c>
      <c r="W126" s="33">
        <v>0</v>
      </c>
      <c r="X126" s="33">
        <v>22868955.669999998</v>
      </c>
      <c r="Y126" s="20">
        <f t="shared" si="8"/>
        <v>6.9911158959100966E-2</v>
      </c>
      <c r="Z126" s="20">
        <f t="shared" si="9"/>
        <v>7.9752051635023968E-2</v>
      </c>
      <c r="AA126" s="20">
        <f t="shared" si="10"/>
        <v>0.15379581754750796</v>
      </c>
      <c r="AB126" s="21">
        <f t="shared" si="11"/>
        <v>0.23354786918253193</v>
      </c>
    </row>
    <row r="127" spans="1:28" outlineLevel="4" x14ac:dyDescent="0.25">
      <c r="A127" s="15" t="s">
        <v>198</v>
      </c>
      <c r="B127" s="16" t="s">
        <v>30</v>
      </c>
      <c r="C127" s="16" t="s">
        <v>64</v>
      </c>
      <c r="D127" s="16" t="s">
        <v>79</v>
      </c>
      <c r="E127" s="16"/>
      <c r="F127" s="16" t="s">
        <v>33</v>
      </c>
      <c r="G127" s="16">
        <v>1120</v>
      </c>
      <c r="H127" s="16">
        <v>3480</v>
      </c>
      <c r="I127" s="17" t="s">
        <v>80</v>
      </c>
      <c r="J127" s="32">
        <v>16017500</v>
      </c>
      <c r="K127" s="33">
        <v>16017500</v>
      </c>
      <c r="L127" s="33">
        <v>0</v>
      </c>
      <c r="M127" s="33">
        <v>0</v>
      </c>
      <c r="N127" s="33">
        <v>0</v>
      </c>
      <c r="O127" s="33">
        <v>16017500</v>
      </c>
      <c r="P127" s="33">
        <v>0</v>
      </c>
      <c r="Q127" s="33">
        <v>7983430</v>
      </c>
      <c r="R127" s="33">
        <v>0</v>
      </c>
      <c r="S127" s="33">
        <v>20945</v>
      </c>
      <c r="T127" s="33">
        <v>20945</v>
      </c>
      <c r="U127" s="33">
        <v>0</v>
      </c>
      <c r="V127" s="33">
        <v>8013125</v>
      </c>
      <c r="W127" s="33">
        <v>0</v>
      </c>
      <c r="X127" s="33">
        <v>8013125</v>
      </c>
      <c r="Y127" s="20">
        <f t="shared" si="8"/>
        <v>1.307632277196816E-3</v>
      </c>
      <c r="Z127" s="20">
        <f t="shared" si="9"/>
        <v>1.307632277196816E-3</v>
      </c>
      <c r="AA127" s="20">
        <f t="shared" si="10"/>
        <v>0.49841922896831592</v>
      </c>
      <c r="AB127" s="21">
        <f t="shared" si="11"/>
        <v>0.49972686124551274</v>
      </c>
    </row>
    <row r="128" spans="1:28" outlineLevel="4" x14ac:dyDescent="0.25">
      <c r="A128" s="15" t="s">
        <v>198</v>
      </c>
      <c r="B128" s="16" t="s">
        <v>30</v>
      </c>
      <c r="C128" s="16" t="s">
        <v>64</v>
      </c>
      <c r="D128" s="16" t="s">
        <v>81</v>
      </c>
      <c r="E128" s="16"/>
      <c r="F128" s="16" t="s">
        <v>33</v>
      </c>
      <c r="G128" s="16">
        <v>1120</v>
      </c>
      <c r="H128" s="16">
        <v>3480</v>
      </c>
      <c r="I128" s="17" t="s">
        <v>82</v>
      </c>
      <c r="J128" s="32">
        <v>94304250</v>
      </c>
      <c r="K128" s="33">
        <v>94304250</v>
      </c>
      <c r="L128" s="33">
        <v>0</v>
      </c>
      <c r="M128" s="33">
        <v>58233025</v>
      </c>
      <c r="N128" s="33">
        <v>0</v>
      </c>
      <c r="O128" s="33">
        <v>152537275</v>
      </c>
      <c r="P128" s="33">
        <v>1146600</v>
      </c>
      <c r="Q128" s="33">
        <v>29111462</v>
      </c>
      <c r="R128" s="33">
        <v>0</v>
      </c>
      <c r="S128" s="33">
        <v>8587900</v>
      </c>
      <c r="T128" s="33">
        <v>8373300</v>
      </c>
      <c r="U128" s="33">
        <v>5730101</v>
      </c>
      <c r="V128" s="33">
        <v>55458288</v>
      </c>
      <c r="W128" s="33">
        <v>0</v>
      </c>
      <c r="X128" s="33">
        <v>113691313</v>
      </c>
      <c r="Y128" s="20">
        <f t="shared" si="8"/>
        <v>9.1065885153638351E-2</v>
      </c>
      <c r="Z128" s="20">
        <f t="shared" si="9"/>
        <v>5.6300337081542855E-2</v>
      </c>
      <c r="AA128" s="20">
        <f t="shared" si="10"/>
        <v>0.19836503569373454</v>
      </c>
      <c r="AB128" s="21">
        <f t="shared" si="11"/>
        <v>0.2546653727752774</v>
      </c>
    </row>
    <row r="129" spans="1:28" outlineLevel="4" x14ac:dyDescent="0.25">
      <c r="A129" s="15" t="s">
        <v>198</v>
      </c>
      <c r="B129" s="16" t="s">
        <v>30</v>
      </c>
      <c r="C129" s="16" t="s">
        <v>64</v>
      </c>
      <c r="D129" s="16" t="s">
        <v>87</v>
      </c>
      <c r="E129" s="16"/>
      <c r="F129" s="16" t="s">
        <v>33</v>
      </c>
      <c r="G129" s="16">
        <v>1120</v>
      </c>
      <c r="H129" s="16">
        <v>3480</v>
      </c>
      <c r="I129" s="17" t="s">
        <v>88</v>
      </c>
      <c r="J129" s="32">
        <v>6218884729</v>
      </c>
      <c r="K129" s="33">
        <v>6218884729</v>
      </c>
      <c r="L129" s="33">
        <v>0</v>
      </c>
      <c r="M129" s="33">
        <v>0</v>
      </c>
      <c r="N129" s="33">
        <v>0</v>
      </c>
      <c r="O129" s="33">
        <v>6218884729</v>
      </c>
      <c r="P129" s="33">
        <v>1011521544.02</v>
      </c>
      <c r="Q129" s="33">
        <v>56339578.420000002</v>
      </c>
      <c r="R129" s="33">
        <v>0</v>
      </c>
      <c r="S129" s="33">
        <v>0</v>
      </c>
      <c r="T129" s="33">
        <v>0</v>
      </c>
      <c r="U129" s="33">
        <v>481985547.56</v>
      </c>
      <c r="V129" s="33">
        <v>5151023606.5600004</v>
      </c>
      <c r="W129" s="33">
        <v>0</v>
      </c>
      <c r="X129" s="33">
        <v>5151023606.5599995</v>
      </c>
      <c r="Y129" s="20">
        <f t="shared" si="8"/>
        <v>0</v>
      </c>
      <c r="Z129" s="20">
        <f t="shared" si="9"/>
        <v>0</v>
      </c>
      <c r="AA129" s="20">
        <f t="shared" si="10"/>
        <v>0.17171264124905442</v>
      </c>
      <c r="AB129" s="21">
        <f t="shared" si="11"/>
        <v>0.17171264124905442</v>
      </c>
    </row>
    <row r="130" spans="1:28" ht="30" outlineLevel="4" x14ac:dyDescent="0.25">
      <c r="A130" s="15" t="s">
        <v>198</v>
      </c>
      <c r="B130" s="16" t="s">
        <v>30</v>
      </c>
      <c r="C130" s="16" t="s">
        <v>64</v>
      </c>
      <c r="D130" s="16" t="s">
        <v>221</v>
      </c>
      <c r="E130" s="16"/>
      <c r="F130" s="16" t="s">
        <v>33</v>
      </c>
      <c r="G130" s="16">
        <v>1120</v>
      </c>
      <c r="H130" s="16">
        <v>3480</v>
      </c>
      <c r="I130" s="17" t="s">
        <v>222</v>
      </c>
      <c r="J130" s="32">
        <v>305257558</v>
      </c>
      <c r="K130" s="33">
        <v>305257558</v>
      </c>
      <c r="L130" s="33">
        <v>0</v>
      </c>
      <c r="M130" s="33">
        <v>0</v>
      </c>
      <c r="N130" s="33">
        <v>0</v>
      </c>
      <c r="O130" s="33">
        <v>305257558</v>
      </c>
      <c r="P130" s="33">
        <v>163073062.09</v>
      </c>
      <c r="Q130" s="33">
        <v>1639417.98</v>
      </c>
      <c r="R130" s="33">
        <v>440700</v>
      </c>
      <c r="S130" s="33">
        <v>13001625.029999999</v>
      </c>
      <c r="T130" s="33">
        <v>13001625.029999999</v>
      </c>
      <c r="U130" s="33">
        <v>115235841.90000001</v>
      </c>
      <c r="V130" s="33">
        <v>127102752.90000001</v>
      </c>
      <c r="W130" s="33">
        <v>0</v>
      </c>
      <c r="X130" s="33">
        <v>127102752.90000001</v>
      </c>
      <c r="Y130" s="20">
        <f t="shared" si="8"/>
        <v>4.2592311604615532E-2</v>
      </c>
      <c r="Z130" s="20">
        <f t="shared" si="9"/>
        <v>4.2592311604615532E-2</v>
      </c>
      <c r="AA130" s="20">
        <f t="shared" si="10"/>
        <v>0.54102896305682946</v>
      </c>
      <c r="AB130" s="21">
        <f t="shared" si="11"/>
        <v>0.58362127466144498</v>
      </c>
    </row>
    <row r="131" spans="1:28" ht="30" outlineLevel="4" x14ac:dyDescent="0.25">
      <c r="A131" s="15" t="s">
        <v>198</v>
      </c>
      <c r="B131" s="16" t="s">
        <v>30</v>
      </c>
      <c r="C131" s="16" t="s">
        <v>64</v>
      </c>
      <c r="D131" s="16" t="s">
        <v>223</v>
      </c>
      <c r="E131" s="16"/>
      <c r="F131" s="16" t="s">
        <v>33</v>
      </c>
      <c r="G131" s="16">
        <v>1120</v>
      </c>
      <c r="H131" s="16">
        <v>3480</v>
      </c>
      <c r="I131" s="17" t="s">
        <v>224</v>
      </c>
      <c r="J131" s="32">
        <v>1695000</v>
      </c>
      <c r="K131" s="33">
        <v>1695000</v>
      </c>
      <c r="L131" s="33">
        <v>0</v>
      </c>
      <c r="M131" s="33">
        <v>0</v>
      </c>
      <c r="N131" s="33">
        <v>0</v>
      </c>
      <c r="O131" s="33">
        <v>1695000</v>
      </c>
      <c r="P131" s="33">
        <v>0</v>
      </c>
      <c r="Q131" s="33">
        <v>0</v>
      </c>
      <c r="R131" s="33">
        <v>0</v>
      </c>
      <c r="S131" s="33">
        <v>141250</v>
      </c>
      <c r="T131" s="33">
        <v>141250</v>
      </c>
      <c r="U131" s="33">
        <v>282500</v>
      </c>
      <c r="V131" s="33">
        <v>1553750</v>
      </c>
      <c r="W131" s="33">
        <v>0</v>
      </c>
      <c r="X131" s="33">
        <v>1553750</v>
      </c>
      <c r="Y131" s="20">
        <f t="shared" si="8"/>
        <v>8.3333333333333329E-2</v>
      </c>
      <c r="Z131" s="20">
        <f t="shared" si="9"/>
        <v>8.3333333333333329E-2</v>
      </c>
      <c r="AA131" s="20">
        <f t="shared" si="10"/>
        <v>0</v>
      </c>
      <c r="AB131" s="21">
        <f t="shared" si="11"/>
        <v>8.3333333333333329E-2</v>
      </c>
    </row>
    <row r="132" spans="1:28" ht="30" outlineLevel="4" x14ac:dyDescent="0.25">
      <c r="A132" s="15" t="s">
        <v>198</v>
      </c>
      <c r="B132" s="16" t="s">
        <v>30</v>
      </c>
      <c r="C132" s="16" t="s">
        <v>64</v>
      </c>
      <c r="D132" s="16" t="s">
        <v>225</v>
      </c>
      <c r="E132" s="16"/>
      <c r="F132" s="16" t="s">
        <v>33</v>
      </c>
      <c r="G132" s="16">
        <v>1120</v>
      </c>
      <c r="H132" s="16">
        <v>3480</v>
      </c>
      <c r="I132" s="17" t="s">
        <v>226</v>
      </c>
      <c r="J132" s="32">
        <v>175000000</v>
      </c>
      <c r="K132" s="33">
        <v>175000000</v>
      </c>
      <c r="L132" s="33">
        <v>0</v>
      </c>
      <c r="M132" s="33">
        <v>0</v>
      </c>
      <c r="N132" s="33">
        <v>0</v>
      </c>
      <c r="O132" s="33">
        <v>175000000</v>
      </c>
      <c r="P132" s="33">
        <v>0</v>
      </c>
      <c r="Q132" s="33">
        <v>49939992.649999999</v>
      </c>
      <c r="R132" s="33">
        <v>0</v>
      </c>
      <c r="S132" s="33">
        <v>16392084.09</v>
      </c>
      <c r="T132" s="33">
        <v>15071115.279999999</v>
      </c>
      <c r="U132" s="33">
        <v>1267923.26</v>
      </c>
      <c r="V132" s="33">
        <v>108667923.26000001</v>
      </c>
      <c r="W132" s="33">
        <v>0</v>
      </c>
      <c r="X132" s="33">
        <v>108667923.25999999</v>
      </c>
      <c r="Y132" s="20">
        <f t="shared" si="8"/>
        <v>9.3669051942857143E-2</v>
      </c>
      <c r="Z132" s="20">
        <f t="shared" si="9"/>
        <v>9.3669051942857143E-2</v>
      </c>
      <c r="AA132" s="20">
        <f t="shared" si="10"/>
        <v>0.28537138657142858</v>
      </c>
      <c r="AB132" s="21">
        <f t="shared" si="11"/>
        <v>0.3790404385142857</v>
      </c>
    </row>
    <row r="133" spans="1:28" ht="30" outlineLevel="4" x14ac:dyDescent="0.25">
      <c r="A133" s="15" t="s">
        <v>198</v>
      </c>
      <c r="B133" s="16" t="s">
        <v>30</v>
      </c>
      <c r="C133" s="16" t="s">
        <v>64</v>
      </c>
      <c r="D133" s="16" t="s">
        <v>227</v>
      </c>
      <c r="E133" s="16"/>
      <c r="F133" s="16" t="s">
        <v>33</v>
      </c>
      <c r="G133" s="16">
        <v>1120</v>
      </c>
      <c r="H133" s="16">
        <v>3480</v>
      </c>
      <c r="I133" s="17" t="s">
        <v>228</v>
      </c>
      <c r="J133" s="32">
        <v>80425470</v>
      </c>
      <c r="K133" s="33">
        <v>80425470</v>
      </c>
      <c r="L133" s="33">
        <v>0</v>
      </c>
      <c r="M133" s="33">
        <v>0</v>
      </c>
      <c r="N133" s="33">
        <v>0</v>
      </c>
      <c r="O133" s="33">
        <v>80425470</v>
      </c>
      <c r="P133" s="33">
        <v>0</v>
      </c>
      <c r="Q133" s="33">
        <v>19584168.969999999</v>
      </c>
      <c r="R133" s="33">
        <v>0</v>
      </c>
      <c r="S133" s="33">
        <v>19320099.129999999</v>
      </c>
      <c r="T133" s="33">
        <v>14294893.789999999</v>
      </c>
      <c r="U133" s="33">
        <v>690838.9</v>
      </c>
      <c r="V133" s="33">
        <v>41521201.899999999</v>
      </c>
      <c r="W133" s="33">
        <v>0</v>
      </c>
      <c r="X133" s="33">
        <v>41521201.900000006</v>
      </c>
      <c r="Y133" s="20">
        <f t="shared" si="8"/>
        <v>0.24022363972507713</v>
      </c>
      <c r="Z133" s="20">
        <f t="shared" si="9"/>
        <v>0.24022363972507713</v>
      </c>
      <c r="AA133" s="20">
        <f t="shared" si="10"/>
        <v>0.24350705031627418</v>
      </c>
      <c r="AB133" s="21">
        <f t="shared" si="11"/>
        <v>0.48373069004135127</v>
      </c>
    </row>
    <row r="134" spans="1:28" ht="30" outlineLevel="4" x14ac:dyDescent="0.25">
      <c r="A134" s="15" t="s">
        <v>198</v>
      </c>
      <c r="B134" s="16" t="s">
        <v>30</v>
      </c>
      <c r="C134" s="16" t="s">
        <v>64</v>
      </c>
      <c r="D134" s="16" t="s">
        <v>229</v>
      </c>
      <c r="E134" s="16"/>
      <c r="F134" s="16" t="s">
        <v>33</v>
      </c>
      <c r="G134" s="16">
        <v>1120</v>
      </c>
      <c r="H134" s="16">
        <v>3480</v>
      </c>
      <c r="I134" s="17" t="s">
        <v>230</v>
      </c>
      <c r="J134" s="32">
        <v>58825357</v>
      </c>
      <c r="K134" s="33">
        <v>58825357</v>
      </c>
      <c r="L134" s="33">
        <v>0</v>
      </c>
      <c r="M134" s="33">
        <v>-6000000</v>
      </c>
      <c r="N134" s="33">
        <v>0</v>
      </c>
      <c r="O134" s="33">
        <v>52825357</v>
      </c>
      <c r="P134" s="33">
        <v>14061700.880000001</v>
      </c>
      <c r="Q134" s="33">
        <v>0</v>
      </c>
      <c r="R134" s="33">
        <v>0</v>
      </c>
      <c r="S134" s="33">
        <v>746647.5</v>
      </c>
      <c r="T134" s="33">
        <v>746647.5</v>
      </c>
      <c r="U134" s="33">
        <v>12102853.619999999</v>
      </c>
      <c r="V134" s="33">
        <v>44017008.619999997</v>
      </c>
      <c r="W134" s="33">
        <v>0</v>
      </c>
      <c r="X134" s="33">
        <v>38017008.619999997</v>
      </c>
      <c r="Y134" s="20">
        <f t="shared" si="8"/>
        <v>1.2692613153201943E-2</v>
      </c>
      <c r="Z134" s="20">
        <f t="shared" si="9"/>
        <v>1.4134263209995912E-2</v>
      </c>
      <c r="AA134" s="20">
        <f t="shared" si="10"/>
        <v>0.26619225460227369</v>
      </c>
      <c r="AB134" s="21">
        <f t="shared" si="11"/>
        <v>0.28032651781226958</v>
      </c>
    </row>
    <row r="135" spans="1:28" ht="45" outlineLevel="4" x14ac:dyDescent="0.25">
      <c r="A135" s="15" t="s">
        <v>198</v>
      </c>
      <c r="B135" s="16" t="s">
        <v>30</v>
      </c>
      <c r="C135" s="16" t="s">
        <v>64</v>
      </c>
      <c r="D135" s="16" t="s">
        <v>93</v>
      </c>
      <c r="E135" s="16"/>
      <c r="F135" s="16" t="s">
        <v>33</v>
      </c>
      <c r="G135" s="16">
        <v>1120</v>
      </c>
      <c r="H135" s="16">
        <v>3480</v>
      </c>
      <c r="I135" s="17" t="s">
        <v>94</v>
      </c>
      <c r="J135" s="32">
        <v>66863300</v>
      </c>
      <c r="K135" s="33">
        <v>66863300</v>
      </c>
      <c r="L135" s="33">
        <v>0</v>
      </c>
      <c r="M135" s="33">
        <v>0</v>
      </c>
      <c r="N135" s="33">
        <v>0</v>
      </c>
      <c r="O135" s="33">
        <v>66863300</v>
      </c>
      <c r="P135" s="33">
        <v>0</v>
      </c>
      <c r="Q135" s="33">
        <v>58569945.869999997</v>
      </c>
      <c r="R135" s="33">
        <v>0</v>
      </c>
      <c r="S135" s="33">
        <v>62150</v>
      </c>
      <c r="T135" s="33">
        <v>62150</v>
      </c>
      <c r="U135" s="33">
        <v>1481204.13</v>
      </c>
      <c r="V135" s="33">
        <v>8231204.1299999999</v>
      </c>
      <c r="W135" s="33">
        <v>0</v>
      </c>
      <c r="X135" s="33">
        <v>8231204.1300000027</v>
      </c>
      <c r="Y135" s="20">
        <f t="shared" si="8"/>
        <v>9.2950841493016348E-4</v>
      </c>
      <c r="Z135" s="20">
        <f t="shared" si="9"/>
        <v>9.2950841493016348E-4</v>
      </c>
      <c r="AA135" s="20">
        <f t="shared" si="10"/>
        <v>0.87596552772597225</v>
      </c>
      <c r="AB135" s="21">
        <f t="shared" si="11"/>
        <v>0.87689503614090236</v>
      </c>
    </row>
    <row r="136" spans="1:28" ht="30" outlineLevel="4" x14ac:dyDescent="0.25">
      <c r="A136" s="15" t="s">
        <v>198</v>
      </c>
      <c r="B136" s="16" t="s">
        <v>30</v>
      </c>
      <c r="C136" s="16" t="s">
        <v>64</v>
      </c>
      <c r="D136" s="16" t="s">
        <v>231</v>
      </c>
      <c r="E136" s="16"/>
      <c r="F136" s="16" t="s">
        <v>33</v>
      </c>
      <c r="G136" s="16">
        <v>1120</v>
      </c>
      <c r="H136" s="16">
        <v>3480</v>
      </c>
      <c r="I136" s="17" t="s">
        <v>232</v>
      </c>
      <c r="J136" s="32">
        <v>3429855</v>
      </c>
      <c r="K136" s="33">
        <v>3429855</v>
      </c>
      <c r="L136" s="33">
        <v>0</v>
      </c>
      <c r="M136" s="33">
        <v>0</v>
      </c>
      <c r="N136" s="33">
        <v>0</v>
      </c>
      <c r="O136" s="33">
        <v>3429855</v>
      </c>
      <c r="P136" s="33">
        <v>0</v>
      </c>
      <c r="Q136" s="33">
        <v>2542500</v>
      </c>
      <c r="R136" s="33">
        <v>0</v>
      </c>
      <c r="S136" s="33">
        <v>38420</v>
      </c>
      <c r="T136" s="33">
        <v>38420</v>
      </c>
      <c r="U136" s="33">
        <v>116846</v>
      </c>
      <c r="V136" s="33">
        <v>848935</v>
      </c>
      <c r="W136" s="33">
        <v>0</v>
      </c>
      <c r="X136" s="33">
        <v>848935</v>
      </c>
      <c r="Y136" s="20">
        <f t="shared" si="8"/>
        <v>1.120163971946336E-2</v>
      </c>
      <c r="Z136" s="20">
        <f t="shared" si="9"/>
        <v>1.120163971946336E-2</v>
      </c>
      <c r="AA136" s="20">
        <f t="shared" si="10"/>
        <v>0.74128498143507526</v>
      </c>
      <c r="AB136" s="21">
        <f t="shared" si="11"/>
        <v>0.75248662115453857</v>
      </c>
    </row>
    <row r="137" spans="1:28" outlineLevel="4" x14ac:dyDescent="0.25">
      <c r="A137" s="15" t="s">
        <v>198</v>
      </c>
      <c r="B137" s="16" t="s">
        <v>30</v>
      </c>
      <c r="C137" s="16" t="s">
        <v>64</v>
      </c>
      <c r="D137" s="16" t="s">
        <v>233</v>
      </c>
      <c r="E137" s="16"/>
      <c r="F137" s="16" t="s">
        <v>33</v>
      </c>
      <c r="G137" s="16">
        <v>1310</v>
      </c>
      <c r="H137" s="16">
        <v>3480</v>
      </c>
      <c r="I137" s="17" t="s">
        <v>234</v>
      </c>
      <c r="J137" s="32">
        <v>12000000</v>
      </c>
      <c r="K137" s="33">
        <v>12000000</v>
      </c>
      <c r="L137" s="33">
        <v>0</v>
      </c>
      <c r="M137" s="33">
        <v>0</v>
      </c>
      <c r="N137" s="33">
        <v>0</v>
      </c>
      <c r="O137" s="33">
        <v>12000000</v>
      </c>
      <c r="P137" s="33">
        <v>0</v>
      </c>
      <c r="Q137" s="33">
        <v>7284169</v>
      </c>
      <c r="R137" s="33">
        <v>0</v>
      </c>
      <c r="S137" s="33">
        <v>47880</v>
      </c>
      <c r="T137" s="33">
        <v>47880</v>
      </c>
      <c r="U137" s="33">
        <v>667951</v>
      </c>
      <c r="V137" s="33">
        <v>4667951</v>
      </c>
      <c r="W137" s="33">
        <v>0</v>
      </c>
      <c r="X137" s="33">
        <v>4667951</v>
      </c>
      <c r="Y137" s="20">
        <f t="shared" si="8"/>
        <v>3.9899999999999996E-3</v>
      </c>
      <c r="Z137" s="20">
        <f t="shared" si="9"/>
        <v>3.9899999999999996E-3</v>
      </c>
      <c r="AA137" s="20">
        <f t="shared" si="10"/>
        <v>0.60701408333333329</v>
      </c>
      <c r="AB137" s="21">
        <f t="shared" si="11"/>
        <v>0.61100408333333334</v>
      </c>
    </row>
    <row r="138" spans="1:28" outlineLevel="4" x14ac:dyDescent="0.25">
      <c r="A138" s="15" t="s">
        <v>198</v>
      </c>
      <c r="B138" s="16" t="s">
        <v>30</v>
      </c>
      <c r="C138" s="16" t="s">
        <v>64</v>
      </c>
      <c r="D138" s="16" t="s">
        <v>235</v>
      </c>
      <c r="E138" s="16"/>
      <c r="F138" s="16" t="s">
        <v>33</v>
      </c>
      <c r="G138" s="16">
        <v>1120</v>
      </c>
      <c r="H138" s="16">
        <v>3480</v>
      </c>
      <c r="I138" s="17" t="s">
        <v>236</v>
      </c>
      <c r="J138" s="32">
        <v>32000000</v>
      </c>
      <c r="K138" s="33">
        <v>32000000</v>
      </c>
      <c r="L138" s="33">
        <v>0</v>
      </c>
      <c r="M138" s="33">
        <v>-17000000</v>
      </c>
      <c r="N138" s="33">
        <v>0</v>
      </c>
      <c r="O138" s="33">
        <v>15000000</v>
      </c>
      <c r="P138" s="33">
        <v>0</v>
      </c>
      <c r="Q138" s="33">
        <v>4690047</v>
      </c>
      <c r="R138" s="33">
        <v>0</v>
      </c>
      <c r="S138" s="33">
        <v>335185</v>
      </c>
      <c r="T138" s="33">
        <v>150000</v>
      </c>
      <c r="U138" s="33">
        <v>1974768</v>
      </c>
      <c r="V138" s="33">
        <v>26974768</v>
      </c>
      <c r="W138" s="33">
        <v>0</v>
      </c>
      <c r="X138" s="33">
        <v>9974768</v>
      </c>
      <c r="Y138" s="20">
        <f t="shared" si="8"/>
        <v>1.047453125E-2</v>
      </c>
      <c r="Z138" s="20">
        <f t="shared" si="9"/>
        <v>2.2345666666666666E-2</v>
      </c>
      <c r="AA138" s="20">
        <f t="shared" si="10"/>
        <v>0.3126698</v>
      </c>
      <c r="AB138" s="21">
        <f t="shared" si="11"/>
        <v>0.33501546666666665</v>
      </c>
    </row>
    <row r="139" spans="1:28" outlineLevel="4" x14ac:dyDescent="0.25">
      <c r="A139" s="15" t="s">
        <v>198</v>
      </c>
      <c r="B139" s="16" t="s">
        <v>30</v>
      </c>
      <c r="C139" s="16" t="s">
        <v>64</v>
      </c>
      <c r="D139" s="16" t="s">
        <v>237</v>
      </c>
      <c r="E139" s="16"/>
      <c r="F139" s="16" t="s">
        <v>33</v>
      </c>
      <c r="G139" s="16">
        <v>1120</v>
      </c>
      <c r="H139" s="16">
        <v>3480</v>
      </c>
      <c r="I139" s="17" t="s">
        <v>238</v>
      </c>
      <c r="J139" s="32">
        <v>7487500</v>
      </c>
      <c r="K139" s="33">
        <v>7487500</v>
      </c>
      <c r="L139" s="33">
        <v>0</v>
      </c>
      <c r="M139" s="33">
        <v>0</v>
      </c>
      <c r="N139" s="33">
        <v>0</v>
      </c>
      <c r="O139" s="33">
        <v>7487500</v>
      </c>
      <c r="P139" s="33">
        <v>0</v>
      </c>
      <c r="Q139" s="33">
        <v>0</v>
      </c>
      <c r="R139" s="33">
        <v>0</v>
      </c>
      <c r="S139" s="33">
        <v>0</v>
      </c>
      <c r="T139" s="33">
        <v>0</v>
      </c>
      <c r="U139" s="33">
        <v>7487500</v>
      </c>
      <c r="V139" s="33">
        <v>7487500</v>
      </c>
      <c r="W139" s="33">
        <v>0</v>
      </c>
      <c r="X139" s="33">
        <v>7487500</v>
      </c>
      <c r="Y139" s="20">
        <f t="shared" ref="Y139:Y202" si="17">$S139/$K139</f>
        <v>0</v>
      </c>
      <c r="Z139" s="20">
        <f t="shared" ref="Z139:Z202" si="18">$S139/$O139</f>
        <v>0</v>
      </c>
      <c r="AA139" s="20">
        <f t="shared" ref="AA139:AA202" si="19">(($P139+$Q139+$R139)/$O139)</f>
        <v>0</v>
      </c>
      <c r="AB139" s="21">
        <f t="shared" ref="AB139:AB202" si="20">$Z139+$AA139</f>
        <v>0</v>
      </c>
    </row>
    <row r="140" spans="1:28" outlineLevel="3" x14ac:dyDescent="0.25">
      <c r="A140" s="37"/>
      <c r="B140" s="37"/>
      <c r="C140" s="36" t="s">
        <v>463</v>
      </c>
      <c r="D140" s="37"/>
      <c r="E140" s="37"/>
      <c r="F140" s="37"/>
      <c r="G140" s="37"/>
      <c r="H140" s="37"/>
      <c r="I140" s="38"/>
      <c r="J140" s="39">
        <f t="shared" ref="J140:X140" si="21">SUBTOTAL(9,J113:J139)</f>
        <v>12015599038</v>
      </c>
      <c r="K140" s="40">
        <f t="shared" si="21"/>
        <v>12015599038</v>
      </c>
      <c r="L140" s="40">
        <f t="shared" si="21"/>
        <v>0</v>
      </c>
      <c r="M140" s="40">
        <f t="shared" si="21"/>
        <v>-40000</v>
      </c>
      <c r="N140" s="40">
        <v>0</v>
      </c>
      <c r="O140" s="40">
        <f t="shared" si="21"/>
        <v>12015559038</v>
      </c>
      <c r="P140" s="40">
        <f t="shared" si="21"/>
        <v>1193802906.99</v>
      </c>
      <c r="Q140" s="40">
        <f t="shared" si="21"/>
        <v>1127431602.27</v>
      </c>
      <c r="R140" s="40">
        <f t="shared" si="21"/>
        <v>440700</v>
      </c>
      <c r="S140" s="40">
        <f t="shared" si="21"/>
        <v>557501438.11000001</v>
      </c>
      <c r="T140" s="40">
        <f t="shared" si="21"/>
        <v>537966893.04999995</v>
      </c>
      <c r="U140" s="40">
        <f t="shared" si="21"/>
        <v>1326676783.6300001</v>
      </c>
      <c r="V140" s="40">
        <f t="shared" si="21"/>
        <v>9136422390.6299992</v>
      </c>
      <c r="W140" s="40">
        <f t="shared" si="21"/>
        <v>0</v>
      </c>
      <c r="X140" s="40">
        <f t="shared" si="21"/>
        <v>9136382390.6299992</v>
      </c>
      <c r="Y140" s="41">
        <f t="shared" si="17"/>
        <v>4.6398139314308903E-2</v>
      </c>
      <c r="Z140" s="41">
        <f t="shared" si="18"/>
        <v>4.6398293774502282E-2</v>
      </c>
      <c r="AA140" s="41">
        <f t="shared" si="19"/>
        <v>0.19322240454377101</v>
      </c>
      <c r="AB140" s="41">
        <f t="shared" si="20"/>
        <v>0.23962069831827329</v>
      </c>
    </row>
    <row r="141" spans="1:28" outlineLevel="4" x14ac:dyDescent="0.25">
      <c r="A141" s="15" t="s">
        <v>198</v>
      </c>
      <c r="B141" s="16" t="s">
        <v>30</v>
      </c>
      <c r="C141" s="16" t="s">
        <v>95</v>
      </c>
      <c r="D141" s="16" t="s">
        <v>239</v>
      </c>
      <c r="E141" s="16"/>
      <c r="F141" s="16" t="s">
        <v>33</v>
      </c>
      <c r="G141" s="16">
        <v>1120</v>
      </c>
      <c r="H141" s="16">
        <v>3480</v>
      </c>
      <c r="I141" s="17" t="s">
        <v>240</v>
      </c>
      <c r="J141" s="32">
        <v>400073000</v>
      </c>
      <c r="K141" s="33">
        <v>400073000</v>
      </c>
      <c r="L141" s="33">
        <v>0</v>
      </c>
      <c r="M141" s="33">
        <v>0</v>
      </c>
      <c r="N141" s="33">
        <v>0</v>
      </c>
      <c r="O141" s="33">
        <v>400073000</v>
      </c>
      <c r="P141" s="33">
        <v>0</v>
      </c>
      <c r="Q141" s="33">
        <v>111669921.42</v>
      </c>
      <c r="R141" s="33">
        <v>0</v>
      </c>
      <c r="S141" s="33">
        <v>38394877.119999997</v>
      </c>
      <c r="T141" s="33">
        <v>38394877.119999997</v>
      </c>
      <c r="U141" s="33">
        <v>8201.4599999999991</v>
      </c>
      <c r="V141" s="33">
        <v>250008201.46000001</v>
      </c>
      <c r="W141" s="33">
        <v>0</v>
      </c>
      <c r="X141" s="33">
        <v>250008201.45999998</v>
      </c>
      <c r="Y141" s="20">
        <f t="shared" si="17"/>
        <v>9.5969678333704095E-2</v>
      </c>
      <c r="Z141" s="20">
        <f t="shared" si="18"/>
        <v>9.5969678333704095E-2</v>
      </c>
      <c r="AA141" s="20">
        <f t="shared" si="19"/>
        <v>0.27912386344492129</v>
      </c>
      <c r="AB141" s="21">
        <f t="shared" si="20"/>
        <v>0.37509354177862542</v>
      </c>
    </row>
    <row r="142" spans="1:28" ht="30" outlineLevel="4" x14ac:dyDescent="0.25">
      <c r="A142" s="15" t="s">
        <v>198</v>
      </c>
      <c r="B142" s="16" t="s">
        <v>30</v>
      </c>
      <c r="C142" s="16" t="s">
        <v>95</v>
      </c>
      <c r="D142" s="16" t="s">
        <v>96</v>
      </c>
      <c r="E142" s="16"/>
      <c r="F142" s="16" t="s">
        <v>33</v>
      </c>
      <c r="G142" s="16">
        <v>1120</v>
      </c>
      <c r="H142" s="16">
        <v>3480</v>
      </c>
      <c r="I142" s="17" t="s">
        <v>97</v>
      </c>
      <c r="J142" s="32">
        <v>755829</v>
      </c>
      <c r="K142" s="33">
        <v>755829</v>
      </c>
      <c r="L142" s="33">
        <v>0</v>
      </c>
      <c r="M142" s="33">
        <v>0</v>
      </c>
      <c r="N142" s="33">
        <v>0</v>
      </c>
      <c r="O142" s="33">
        <v>755829</v>
      </c>
      <c r="P142" s="33">
        <v>139701.79999999999</v>
      </c>
      <c r="Q142" s="33">
        <v>0</v>
      </c>
      <c r="R142" s="33">
        <v>0</v>
      </c>
      <c r="S142" s="33">
        <v>0</v>
      </c>
      <c r="T142" s="33">
        <v>0</v>
      </c>
      <c r="U142" s="33">
        <v>616127.19999999995</v>
      </c>
      <c r="V142" s="33">
        <v>616127.19999999995</v>
      </c>
      <c r="W142" s="33">
        <v>0</v>
      </c>
      <c r="X142" s="33">
        <v>616127.19999999995</v>
      </c>
      <c r="Y142" s="20">
        <f t="shared" si="17"/>
        <v>0</v>
      </c>
      <c r="Z142" s="20">
        <f t="shared" si="18"/>
        <v>0</v>
      </c>
      <c r="AA142" s="20">
        <f t="shared" si="19"/>
        <v>0.18483254810281161</v>
      </c>
      <c r="AB142" s="21">
        <f t="shared" si="20"/>
        <v>0.18483254810281161</v>
      </c>
    </row>
    <row r="143" spans="1:28" outlineLevel="4" x14ac:dyDescent="0.25">
      <c r="A143" s="15" t="s">
        <v>198</v>
      </c>
      <c r="B143" s="16" t="s">
        <v>30</v>
      </c>
      <c r="C143" s="16" t="s">
        <v>95</v>
      </c>
      <c r="D143" s="16" t="s">
        <v>98</v>
      </c>
      <c r="E143" s="16"/>
      <c r="F143" s="16" t="s">
        <v>33</v>
      </c>
      <c r="G143" s="16">
        <v>1120</v>
      </c>
      <c r="H143" s="16">
        <v>3480</v>
      </c>
      <c r="I143" s="17" t="s">
        <v>99</v>
      </c>
      <c r="J143" s="32">
        <v>2082381</v>
      </c>
      <c r="K143" s="33">
        <v>2082381</v>
      </c>
      <c r="L143" s="33">
        <v>0</v>
      </c>
      <c r="M143" s="33">
        <v>0</v>
      </c>
      <c r="N143" s="33">
        <v>0</v>
      </c>
      <c r="O143" s="33">
        <v>2082381</v>
      </c>
      <c r="P143" s="33">
        <v>0</v>
      </c>
      <c r="Q143" s="33">
        <v>71500</v>
      </c>
      <c r="R143" s="33">
        <v>0</v>
      </c>
      <c r="S143" s="33">
        <v>0</v>
      </c>
      <c r="T143" s="33">
        <v>0</v>
      </c>
      <c r="U143" s="33">
        <v>374751</v>
      </c>
      <c r="V143" s="33">
        <v>2010881</v>
      </c>
      <c r="W143" s="33">
        <v>0</v>
      </c>
      <c r="X143" s="33">
        <v>2010881</v>
      </c>
      <c r="Y143" s="20">
        <f t="shared" si="17"/>
        <v>0</v>
      </c>
      <c r="Z143" s="20">
        <f t="shared" si="18"/>
        <v>0</v>
      </c>
      <c r="AA143" s="20">
        <f t="shared" si="19"/>
        <v>3.4335695533142113E-2</v>
      </c>
      <c r="AB143" s="21">
        <f t="shared" si="20"/>
        <v>3.4335695533142113E-2</v>
      </c>
    </row>
    <row r="144" spans="1:28" ht="30" outlineLevel="4" x14ac:dyDescent="0.25">
      <c r="A144" s="15" t="s">
        <v>198</v>
      </c>
      <c r="B144" s="16" t="s">
        <v>30</v>
      </c>
      <c r="C144" s="16" t="s">
        <v>95</v>
      </c>
      <c r="D144" s="16" t="s">
        <v>100</v>
      </c>
      <c r="E144" s="16"/>
      <c r="F144" s="16" t="s">
        <v>33</v>
      </c>
      <c r="G144" s="16">
        <v>1120</v>
      </c>
      <c r="H144" s="16">
        <v>3480</v>
      </c>
      <c r="I144" s="17" t="s">
        <v>101</v>
      </c>
      <c r="J144" s="32">
        <v>233856</v>
      </c>
      <c r="K144" s="33">
        <v>233856</v>
      </c>
      <c r="L144" s="33">
        <v>0</v>
      </c>
      <c r="M144" s="33">
        <v>0</v>
      </c>
      <c r="N144" s="33">
        <v>0</v>
      </c>
      <c r="O144" s="33">
        <v>233856</v>
      </c>
      <c r="P144" s="33">
        <v>0</v>
      </c>
      <c r="Q144" s="33">
        <v>0</v>
      </c>
      <c r="R144" s="33">
        <v>0</v>
      </c>
      <c r="S144" s="33">
        <v>0</v>
      </c>
      <c r="T144" s="33">
        <v>0</v>
      </c>
      <c r="U144" s="33">
        <v>31176</v>
      </c>
      <c r="V144" s="33">
        <v>233856</v>
      </c>
      <c r="W144" s="33">
        <v>0</v>
      </c>
      <c r="X144" s="33">
        <v>233856</v>
      </c>
      <c r="Y144" s="20">
        <f t="shared" si="17"/>
        <v>0</v>
      </c>
      <c r="Z144" s="20">
        <f t="shared" si="18"/>
        <v>0</v>
      </c>
      <c r="AA144" s="20">
        <f t="shared" si="19"/>
        <v>0</v>
      </c>
      <c r="AB144" s="21">
        <f t="shared" si="20"/>
        <v>0</v>
      </c>
    </row>
    <row r="145" spans="1:28" outlineLevel="4" x14ac:dyDescent="0.25">
      <c r="A145" s="15" t="s">
        <v>198</v>
      </c>
      <c r="B145" s="16" t="s">
        <v>30</v>
      </c>
      <c r="C145" s="16" t="s">
        <v>95</v>
      </c>
      <c r="D145" s="16" t="s">
        <v>241</v>
      </c>
      <c r="E145" s="16"/>
      <c r="F145" s="16" t="s">
        <v>33</v>
      </c>
      <c r="G145" s="16">
        <v>1120</v>
      </c>
      <c r="H145" s="16">
        <v>3480</v>
      </c>
      <c r="I145" s="17" t="s">
        <v>242</v>
      </c>
      <c r="J145" s="32">
        <v>1656345</v>
      </c>
      <c r="K145" s="33">
        <v>1656345</v>
      </c>
      <c r="L145" s="33">
        <v>0</v>
      </c>
      <c r="M145" s="33">
        <v>0</v>
      </c>
      <c r="N145" s="33">
        <v>0</v>
      </c>
      <c r="O145" s="33">
        <v>1656345</v>
      </c>
      <c r="P145" s="33">
        <v>0</v>
      </c>
      <c r="Q145" s="33">
        <v>100000</v>
      </c>
      <c r="R145" s="33">
        <v>0</v>
      </c>
      <c r="S145" s="33">
        <v>0</v>
      </c>
      <c r="T145" s="33">
        <v>0</v>
      </c>
      <c r="U145" s="33">
        <v>778790</v>
      </c>
      <c r="V145" s="33">
        <v>1556345</v>
      </c>
      <c r="W145" s="33">
        <v>0</v>
      </c>
      <c r="X145" s="33">
        <v>1556345</v>
      </c>
      <c r="Y145" s="20">
        <f t="shared" si="17"/>
        <v>0</v>
      </c>
      <c r="Z145" s="20">
        <f t="shared" si="18"/>
        <v>0</v>
      </c>
      <c r="AA145" s="20">
        <f t="shared" si="19"/>
        <v>6.0373895535048558E-2</v>
      </c>
      <c r="AB145" s="21">
        <f t="shared" si="20"/>
        <v>6.0373895535048558E-2</v>
      </c>
    </row>
    <row r="146" spans="1:28" ht="30" outlineLevel="4" x14ac:dyDescent="0.25">
      <c r="A146" s="15" t="s">
        <v>198</v>
      </c>
      <c r="B146" s="16" t="s">
        <v>30</v>
      </c>
      <c r="C146" s="16" t="s">
        <v>95</v>
      </c>
      <c r="D146" s="16" t="s">
        <v>243</v>
      </c>
      <c r="E146" s="16"/>
      <c r="F146" s="16" t="s">
        <v>33</v>
      </c>
      <c r="G146" s="16">
        <v>1120</v>
      </c>
      <c r="H146" s="16">
        <v>3480</v>
      </c>
      <c r="I146" s="17" t="s">
        <v>244</v>
      </c>
      <c r="J146" s="32">
        <v>1766350</v>
      </c>
      <c r="K146" s="33">
        <v>1766350</v>
      </c>
      <c r="L146" s="33">
        <v>0</v>
      </c>
      <c r="M146" s="33">
        <v>0</v>
      </c>
      <c r="N146" s="33">
        <v>0</v>
      </c>
      <c r="O146" s="33">
        <v>1766350</v>
      </c>
      <c r="P146" s="33">
        <v>0</v>
      </c>
      <c r="Q146" s="33">
        <v>35950</v>
      </c>
      <c r="R146" s="33">
        <v>0</v>
      </c>
      <c r="S146" s="33">
        <v>0</v>
      </c>
      <c r="T146" s="33">
        <v>0</v>
      </c>
      <c r="U146" s="33">
        <v>0</v>
      </c>
      <c r="V146" s="33">
        <v>1730400</v>
      </c>
      <c r="W146" s="33">
        <v>0</v>
      </c>
      <c r="X146" s="33">
        <v>1730400</v>
      </c>
      <c r="Y146" s="20">
        <f t="shared" si="17"/>
        <v>0</v>
      </c>
      <c r="Z146" s="20">
        <f t="shared" si="18"/>
        <v>0</v>
      </c>
      <c r="AA146" s="20">
        <f t="shared" si="19"/>
        <v>2.0352704730093131E-2</v>
      </c>
      <c r="AB146" s="21">
        <f t="shared" si="20"/>
        <v>2.0352704730093131E-2</v>
      </c>
    </row>
    <row r="147" spans="1:28" outlineLevel="4" x14ac:dyDescent="0.25">
      <c r="A147" s="15" t="s">
        <v>198</v>
      </c>
      <c r="B147" s="16" t="s">
        <v>30</v>
      </c>
      <c r="C147" s="16" t="s">
        <v>95</v>
      </c>
      <c r="D147" s="16" t="s">
        <v>245</v>
      </c>
      <c r="E147" s="16"/>
      <c r="F147" s="16" t="s">
        <v>33</v>
      </c>
      <c r="G147" s="16">
        <v>1120</v>
      </c>
      <c r="H147" s="16">
        <v>3480</v>
      </c>
      <c r="I147" s="17" t="s">
        <v>246</v>
      </c>
      <c r="J147" s="32">
        <v>1162320</v>
      </c>
      <c r="K147" s="33">
        <v>1162320</v>
      </c>
      <c r="L147" s="33">
        <v>0</v>
      </c>
      <c r="M147" s="33">
        <v>0</v>
      </c>
      <c r="N147" s="33">
        <v>0</v>
      </c>
      <c r="O147" s="33">
        <v>1162320</v>
      </c>
      <c r="P147" s="33">
        <v>0</v>
      </c>
      <c r="Q147" s="33">
        <v>50000</v>
      </c>
      <c r="R147" s="33">
        <v>0</v>
      </c>
      <c r="S147" s="33">
        <v>0</v>
      </c>
      <c r="T147" s="33">
        <v>0</v>
      </c>
      <c r="U147" s="33">
        <v>87880</v>
      </c>
      <c r="V147" s="33">
        <v>1112320</v>
      </c>
      <c r="W147" s="33">
        <v>0</v>
      </c>
      <c r="X147" s="33">
        <v>1112320</v>
      </c>
      <c r="Y147" s="20">
        <f t="shared" si="17"/>
        <v>0</v>
      </c>
      <c r="Z147" s="20">
        <f t="shared" si="18"/>
        <v>0</v>
      </c>
      <c r="AA147" s="20">
        <f t="shared" si="19"/>
        <v>4.3017413448964141E-2</v>
      </c>
      <c r="AB147" s="21">
        <f t="shared" si="20"/>
        <v>4.3017413448964141E-2</v>
      </c>
    </row>
    <row r="148" spans="1:28" ht="30" outlineLevel="4" x14ac:dyDescent="0.25">
      <c r="A148" s="15" t="s">
        <v>198</v>
      </c>
      <c r="B148" s="16" t="s">
        <v>30</v>
      </c>
      <c r="C148" s="16" t="s">
        <v>95</v>
      </c>
      <c r="D148" s="16" t="s">
        <v>104</v>
      </c>
      <c r="E148" s="16"/>
      <c r="F148" s="16" t="s">
        <v>33</v>
      </c>
      <c r="G148" s="16">
        <v>1120</v>
      </c>
      <c r="H148" s="16">
        <v>3480</v>
      </c>
      <c r="I148" s="17" t="s">
        <v>105</v>
      </c>
      <c r="J148" s="32">
        <v>6687049</v>
      </c>
      <c r="K148" s="33">
        <v>6687049</v>
      </c>
      <c r="L148" s="33">
        <v>0</v>
      </c>
      <c r="M148" s="33">
        <v>0</v>
      </c>
      <c r="N148" s="33">
        <v>0</v>
      </c>
      <c r="O148" s="33">
        <v>6687049</v>
      </c>
      <c r="P148" s="33">
        <v>0</v>
      </c>
      <c r="Q148" s="33">
        <v>245057.58</v>
      </c>
      <c r="R148" s="33">
        <v>0</v>
      </c>
      <c r="S148" s="33">
        <v>0</v>
      </c>
      <c r="T148" s="33">
        <v>0</v>
      </c>
      <c r="U148" s="33">
        <v>-57.58</v>
      </c>
      <c r="V148" s="33">
        <v>6441991.4199999999</v>
      </c>
      <c r="W148" s="33">
        <v>0</v>
      </c>
      <c r="X148" s="33">
        <v>6441991.4199999999</v>
      </c>
      <c r="Y148" s="20">
        <f t="shared" si="17"/>
        <v>0</v>
      </c>
      <c r="Z148" s="20">
        <f t="shared" si="18"/>
        <v>0</v>
      </c>
      <c r="AA148" s="20">
        <f t="shared" si="19"/>
        <v>3.6646595531152827E-2</v>
      </c>
      <c r="AB148" s="21">
        <f t="shared" si="20"/>
        <v>3.6646595531152827E-2</v>
      </c>
    </row>
    <row r="149" spans="1:28" outlineLevel="4" x14ac:dyDescent="0.25">
      <c r="A149" s="15" t="s">
        <v>198</v>
      </c>
      <c r="B149" s="16" t="s">
        <v>30</v>
      </c>
      <c r="C149" s="16" t="s">
        <v>95</v>
      </c>
      <c r="D149" s="16" t="s">
        <v>247</v>
      </c>
      <c r="E149" s="16"/>
      <c r="F149" s="16" t="s">
        <v>33</v>
      </c>
      <c r="G149" s="16">
        <v>1120</v>
      </c>
      <c r="H149" s="16">
        <v>3480</v>
      </c>
      <c r="I149" s="17" t="s">
        <v>248</v>
      </c>
      <c r="J149" s="32">
        <v>1130000</v>
      </c>
      <c r="K149" s="33">
        <v>1130000</v>
      </c>
      <c r="L149" s="33">
        <v>0</v>
      </c>
      <c r="M149" s="33">
        <v>0</v>
      </c>
      <c r="N149" s="33">
        <v>0</v>
      </c>
      <c r="O149" s="33">
        <v>1130000</v>
      </c>
      <c r="P149" s="33">
        <v>0</v>
      </c>
      <c r="Q149" s="33">
        <v>0</v>
      </c>
      <c r="R149" s="33">
        <v>0</v>
      </c>
      <c r="S149" s="33">
        <v>0</v>
      </c>
      <c r="T149" s="33">
        <v>0</v>
      </c>
      <c r="U149" s="33">
        <v>0</v>
      </c>
      <c r="V149" s="33">
        <v>1130000</v>
      </c>
      <c r="W149" s="33">
        <v>0</v>
      </c>
      <c r="X149" s="33">
        <v>1130000</v>
      </c>
      <c r="Y149" s="20">
        <f t="shared" si="17"/>
        <v>0</v>
      </c>
      <c r="Z149" s="20">
        <f t="shared" si="18"/>
        <v>0</v>
      </c>
      <c r="AA149" s="20">
        <f t="shared" si="19"/>
        <v>0</v>
      </c>
      <c r="AB149" s="21">
        <f t="shared" si="20"/>
        <v>0</v>
      </c>
    </row>
    <row r="150" spans="1:28" outlineLevel="4" x14ac:dyDescent="0.25">
      <c r="A150" s="15" t="s">
        <v>198</v>
      </c>
      <c r="B150" s="16" t="s">
        <v>30</v>
      </c>
      <c r="C150" s="16" t="s">
        <v>95</v>
      </c>
      <c r="D150" s="16" t="s">
        <v>249</v>
      </c>
      <c r="E150" s="16"/>
      <c r="F150" s="16" t="s">
        <v>33</v>
      </c>
      <c r="G150" s="16">
        <v>1120</v>
      </c>
      <c r="H150" s="16">
        <v>3480</v>
      </c>
      <c r="I150" s="17" t="s">
        <v>250</v>
      </c>
      <c r="J150" s="32">
        <v>1253000</v>
      </c>
      <c r="K150" s="33">
        <v>1253000</v>
      </c>
      <c r="L150" s="33">
        <v>0</v>
      </c>
      <c r="M150" s="33">
        <v>0</v>
      </c>
      <c r="N150" s="33">
        <v>0</v>
      </c>
      <c r="O150" s="33">
        <v>1253000</v>
      </c>
      <c r="P150" s="33">
        <v>0</v>
      </c>
      <c r="Q150" s="33">
        <v>0</v>
      </c>
      <c r="R150" s="33">
        <v>0</v>
      </c>
      <c r="S150" s="33">
        <v>0</v>
      </c>
      <c r="T150" s="33">
        <v>0</v>
      </c>
      <c r="U150" s="33">
        <v>0</v>
      </c>
      <c r="V150" s="33">
        <v>1253000</v>
      </c>
      <c r="W150" s="33">
        <v>0</v>
      </c>
      <c r="X150" s="33">
        <v>1253000</v>
      </c>
      <c r="Y150" s="20">
        <f t="shared" si="17"/>
        <v>0</v>
      </c>
      <c r="Z150" s="20">
        <f t="shared" si="18"/>
        <v>0</v>
      </c>
      <c r="AA150" s="20">
        <f t="shared" si="19"/>
        <v>0</v>
      </c>
      <c r="AB150" s="21">
        <f t="shared" si="20"/>
        <v>0</v>
      </c>
    </row>
    <row r="151" spans="1:28" ht="45" outlineLevel="4" x14ac:dyDescent="0.25">
      <c r="A151" s="15" t="s">
        <v>198</v>
      </c>
      <c r="B151" s="16" t="s">
        <v>30</v>
      </c>
      <c r="C151" s="16" t="s">
        <v>95</v>
      </c>
      <c r="D151" s="16" t="s">
        <v>251</v>
      </c>
      <c r="E151" s="16"/>
      <c r="F151" s="16" t="s">
        <v>33</v>
      </c>
      <c r="G151" s="16">
        <v>1120</v>
      </c>
      <c r="H151" s="16">
        <v>3480</v>
      </c>
      <c r="I151" s="17" t="s">
        <v>252</v>
      </c>
      <c r="J151" s="32">
        <v>2190273</v>
      </c>
      <c r="K151" s="33">
        <v>2190273</v>
      </c>
      <c r="L151" s="33">
        <v>0</v>
      </c>
      <c r="M151" s="33">
        <v>0</v>
      </c>
      <c r="N151" s="33">
        <v>0</v>
      </c>
      <c r="O151" s="33">
        <v>2190273</v>
      </c>
      <c r="P151" s="33">
        <v>0</v>
      </c>
      <c r="Q151" s="33">
        <v>64263.98</v>
      </c>
      <c r="R151" s="33">
        <v>0</v>
      </c>
      <c r="S151" s="33">
        <v>35736.019999999997</v>
      </c>
      <c r="T151" s="33">
        <v>35736.019999999997</v>
      </c>
      <c r="U151" s="33">
        <v>359550</v>
      </c>
      <c r="V151" s="33">
        <v>2090273</v>
      </c>
      <c r="W151" s="33">
        <v>0</v>
      </c>
      <c r="X151" s="33">
        <v>2090273</v>
      </c>
      <c r="Y151" s="20">
        <f t="shared" si="17"/>
        <v>1.6315783466261967E-2</v>
      </c>
      <c r="Z151" s="20">
        <f t="shared" si="18"/>
        <v>1.6315783466261967E-2</v>
      </c>
      <c r="AA151" s="20">
        <f t="shared" si="19"/>
        <v>2.9340625574985402E-2</v>
      </c>
      <c r="AB151" s="21">
        <f t="shared" si="20"/>
        <v>4.5656409041247369E-2</v>
      </c>
    </row>
    <row r="152" spans="1:28" outlineLevel="4" x14ac:dyDescent="0.25">
      <c r="A152" s="15" t="s">
        <v>198</v>
      </c>
      <c r="B152" s="16" t="s">
        <v>30</v>
      </c>
      <c r="C152" s="16" t="s">
        <v>95</v>
      </c>
      <c r="D152" s="16" t="s">
        <v>106</v>
      </c>
      <c r="E152" s="16"/>
      <c r="F152" s="16" t="s">
        <v>33</v>
      </c>
      <c r="G152" s="16">
        <v>1120</v>
      </c>
      <c r="H152" s="16">
        <v>3480</v>
      </c>
      <c r="I152" s="17" t="s">
        <v>107</v>
      </c>
      <c r="J152" s="32">
        <v>3220365</v>
      </c>
      <c r="K152" s="33">
        <v>3220365</v>
      </c>
      <c r="L152" s="33">
        <v>0</v>
      </c>
      <c r="M152" s="33">
        <v>0</v>
      </c>
      <c r="N152" s="33">
        <v>0</v>
      </c>
      <c r="O152" s="33">
        <v>3220365</v>
      </c>
      <c r="P152" s="33">
        <v>0</v>
      </c>
      <c r="Q152" s="33">
        <v>50000</v>
      </c>
      <c r="R152" s="33">
        <v>0</v>
      </c>
      <c r="S152" s="33">
        <v>0</v>
      </c>
      <c r="T152" s="33">
        <v>0</v>
      </c>
      <c r="U152" s="33">
        <v>879923</v>
      </c>
      <c r="V152" s="33">
        <v>3170365</v>
      </c>
      <c r="W152" s="33">
        <v>0</v>
      </c>
      <c r="X152" s="33">
        <v>3170365</v>
      </c>
      <c r="Y152" s="20">
        <f t="shared" si="17"/>
        <v>0</v>
      </c>
      <c r="Z152" s="20">
        <f t="shared" si="18"/>
        <v>0</v>
      </c>
      <c r="AA152" s="20">
        <f t="shared" si="19"/>
        <v>1.5526190354198981E-2</v>
      </c>
      <c r="AB152" s="21">
        <f t="shared" si="20"/>
        <v>1.5526190354198981E-2</v>
      </c>
    </row>
    <row r="153" spans="1:28" outlineLevel="4" x14ac:dyDescent="0.25">
      <c r="A153" s="15" t="s">
        <v>198</v>
      </c>
      <c r="B153" s="16" t="s">
        <v>30</v>
      </c>
      <c r="C153" s="16" t="s">
        <v>95</v>
      </c>
      <c r="D153" s="16" t="s">
        <v>108</v>
      </c>
      <c r="E153" s="16"/>
      <c r="F153" s="16" t="s">
        <v>33</v>
      </c>
      <c r="G153" s="16">
        <v>1120</v>
      </c>
      <c r="H153" s="16">
        <v>3480</v>
      </c>
      <c r="I153" s="17" t="s">
        <v>109</v>
      </c>
      <c r="J153" s="32">
        <v>46381520</v>
      </c>
      <c r="K153" s="33">
        <v>46381520</v>
      </c>
      <c r="L153" s="33">
        <v>0</v>
      </c>
      <c r="M153" s="33">
        <v>0</v>
      </c>
      <c r="N153" s="33">
        <v>0</v>
      </c>
      <c r="O153" s="33">
        <v>46381520</v>
      </c>
      <c r="P153" s="33">
        <v>0</v>
      </c>
      <c r="Q153" s="33">
        <v>7860742.1799999997</v>
      </c>
      <c r="R153" s="33">
        <v>5060140</v>
      </c>
      <c r="S153" s="33">
        <v>0</v>
      </c>
      <c r="T153" s="33">
        <v>0</v>
      </c>
      <c r="U153" s="33">
        <v>15155637.82</v>
      </c>
      <c r="V153" s="33">
        <v>33460637.82</v>
      </c>
      <c r="W153" s="33">
        <v>0</v>
      </c>
      <c r="X153" s="33">
        <v>33460637.82</v>
      </c>
      <c r="Y153" s="20">
        <f t="shared" si="17"/>
        <v>0</v>
      </c>
      <c r="Z153" s="20">
        <f t="shared" si="18"/>
        <v>0</v>
      </c>
      <c r="AA153" s="20">
        <f t="shared" si="19"/>
        <v>0.27857823935049991</v>
      </c>
      <c r="AB153" s="21">
        <f t="shared" si="20"/>
        <v>0.27857823935049991</v>
      </c>
    </row>
    <row r="154" spans="1:28" ht="30" outlineLevel="4" x14ac:dyDescent="0.25">
      <c r="A154" s="15" t="s">
        <v>198</v>
      </c>
      <c r="B154" s="16" t="s">
        <v>30</v>
      </c>
      <c r="C154" s="16" t="s">
        <v>95</v>
      </c>
      <c r="D154" s="16" t="s">
        <v>110</v>
      </c>
      <c r="E154" s="16"/>
      <c r="F154" s="16" t="s">
        <v>33</v>
      </c>
      <c r="G154" s="16">
        <v>1120</v>
      </c>
      <c r="H154" s="16">
        <v>3480</v>
      </c>
      <c r="I154" s="17" t="s">
        <v>111</v>
      </c>
      <c r="J154" s="32">
        <v>10980844</v>
      </c>
      <c r="K154" s="33">
        <v>10980844</v>
      </c>
      <c r="L154" s="33">
        <v>0</v>
      </c>
      <c r="M154" s="33">
        <v>0</v>
      </c>
      <c r="N154" s="33">
        <v>0</v>
      </c>
      <c r="O154" s="33">
        <v>10980844</v>
      </c>
      <c r="P154" s="33">
        <v>0</v>
      </c>
      <c r="Q154" s="33">
        <v>0</v>
      </c>
      <c r="R154" s="33">
        <v>0</v>
      </c>
      <c r="S154" s="33">
        <v>0</v>
      </c>
      <c r="T154" s="33">
        <v>0</v>
      </c>
      <c r="U154" s="33">
        <v>10537599</v>
      </c>
      <c r="V154" s="33">
        <v>10980844</v>
      </c>
      <c r="W154" s="33">
        <v>0</v>
      </c>
      <c r="X154" s="33">
        <v>10980844</v>
      </c>
      <c r="Y154" s="20">
        <f t="shared" si="17"/>
        <v>0</v>
      </c>
      <c r="Z154" s="20">
        <f t="shared" si="18"/>
        <v>0</v>
      </c>
      <c r="AA154" s="20">
        <f t="shared" si="19"/>
        <v>0</v>
      </c>
      <c r="AB154" s="21">
        <f t="shared" si="20"/>
        <v>0</v>
      </c>
    </row>
    <row r="155" spans="1:28" ht="30" outlineLevel="4" x14ac:dyDescent="0.25">
      <c r="A155" s="15" t="s">
        <v>198</v>
      </c>
      <c r="B155" s="16" t="s">
        <v>30</v>
      </c>
      <c r="C155" s="16" t="s">
        <v>95</v>
      </c>
      <c r="D155" s="16" t="s">
        <v>112</v>
      </c>
      <c r="E155" s="16"/>
      <c r="F155" s="16" t="s">
        <v>33</v>
      </c>
      <c r="G155" s="16">
        <v>1120</v>
      </c>
      <c r="H155" s="16">
        <v>3480</v>
      </c>
      <c r="I155" s="17" t="s">
        <v>113</v>
      </c>
      <c r="J155" s="32">
        <v>1106514</v>
      </c>
      <c r="K155" s="33">
        <v>1106514</v>
      </c>
      <c r="L155" s="33">
        <v>0</v>
      </c>
      <c r="M155" s="33">
        <v>0</v>
      </c>
      <c r="N155" s="33">
        <v>0</v>
      </c>
      <c r="O155" s="33">
        <v>1106514</v>
      </c>
      <c r="P155" s="33">
        <v>871167.15</v>
      </c>
      <c r="Q155" s="33">
        <v>0</v>
      </c>
      <c r="R155" s="33">
        <v>0</v>
      </c>
      <c r="S155" s="33">
        <v>0</v>
      </c>
      <c r="T155" s="33">
        <v>0</v>
      </c>
      <c r="U155" s="33">
        <v>235346.85</v>
      </c>
      <c r="V155" s="33">
        <v>235346.85</v>
      </c>
      <c r="W155" s="33">
        <v>0</v>
      </c>
      <c r="X155" s="33">
        <v>235346.84999999998</v>
      </c>
      <c r="Y155" s="20">
        <f t="shared" si="17"/>
        <v>0</v>
      </c>
      <c r="Z155" s="20">
        <f t="shared" si="18"/>
        <v>0</v>
      </c>
      <c r="AA155" s="20">
        <f t="shared" si="19"/>
        <v>0.78730784246742469</v>
      </c>
      <c r="AB155" s="21">
        <f t="shared" si="20"/>
        <v>0.78730784246742469</v>
      </c>
    </row>
    <row r="156" spans="1:28" ht="30" outlineLevel="4" x14ac:dyDescent="0.25">
      <c r="A156" s="15" t="s">
        <v>198</v>
      </c>
      <c r="B156" s="16" t="s">
        <v>30</v>
      </c>
      <c r="C156" s="16" t="s">
        <v>95</v>
      </c>
      <c r="D156" s="16" t="s">
        <v>114</v>
      </c>
      <c r="E156" s="16"/>
      <c r="F156" s="16" t="s">
        <v>33</v>
      </c>
      <c r="G156" s="16">
        <v>1120</v>
      </c>
      <c r="H156" s="16">
        <v>3480</v>
      </c>
      <c r="I156" s="17" t="s">
        <v>115</v>
      </c>
      <c r="J156" s="32">
        <v>18406942</v>
      </c>
      <c r="K156" s="33">
        <v>18406942</v>
      </c>
      <c r="L156" s="33">
        <v>0</v>
      </c>
      <c r="M156" s="33">
        <v>0</v>
      </c>
      <c r="N156" s="33">
        <v>0</v>
      </c>
      <c r="O156" s="33">
        <v>18406942</v>
      </c>
      <c r="P156" s="33">
        <v>14396672</v>
      </c>
      <c r="Q156" s="33">
        <v>0</v>
      </c>
      <c r="R156" s="33">
        <v>0</v>
      </c>
      <c r="S156" s="33">
        <v>1970268</v>
      </c>
      <c r="T156" s="33">
        <v>1970268</v>
      </c>
      <c r="U156" s="33">
        <v>2040002</v>
      </c>
      <c r="V156" s="33">
        <v>2040002</v>
      </c>
      <c r="W156" s="33">
        <v>0</v>
      </c>
      <c r="X156" s="33">
        <v>2040002</v>
      </c>
      <c r="Y156" s="20">
        <f t="shared" si="17"/>
        <v>0.10703939850519439</v>
      </c>
      <c r="Z156" s="20">
        <f t="shared" si="18"/>
        <v>0.10703939850519439</v>
      </c>
      <c r="AA156" s="20">
        <f t="shared" si="19"/>
        <v>0.78213274100608343</v>
      </c>
      <c r="AB156" s="21">
        <f t="shared" si="20"/>
        <v>0.88917213951127783</v>
      </c>
    </row>
    <row r="157" spans="1:28" outlineLevel="4" x14ac:dyDescent="0.25">
      <c r="A157" s="15" t="s">
        <v>198</v>
      </c>
      <c r="B157" s="16" t="s">
        <v>30</v>
      </c>
      <c r="C157" s="16" t="s">
        <v>95</v>
      </c>
      <c r="D157" s="16" t="s">
        <v>116</v>
      </c>
      <c r="E157" s="16"/>
      <c r="F157" s="16" t="s">
        <v>33</v>
      </c>
      <c r="G157" s="16">
        <v>1120</v>
      </c>
      <c r="H157" s="16">
        <v>3480</v>
      </c>
      <c r="I157" s="17" t="s">
        <v>117</v>
      </c>
      <c r="J157" s="32">
        <v>1000000</v>
      </c>
      <c r="K157" s="33">
        <v>1000000</v>
      </c>
      <c r="L157" s="33">
        <v>0</v>
      </c>
      <c r="M157" s="33">
        <v>0</v>
      </c>
      <c r="N157" s="33">
        <v>0</v>
      </c>
      <c r="O157" s="33">
        <v>1000000</v>
      </c>
      <c r="P157" s="33">
        <v>0</v>
      </c>
      <c r="Q157" s="33">
        <v>0</v>
      </c>
      <c r="R157" s="33">
        <v>0</v>
      </c>
      <c r="S157" s="33">
        <v>0</v>
      </c>
      <c r="T157" s="33">
        <v>0</v>
      </c>
      <c r="U157" s="33">
        <v>0</v>
      </c>
      <c r="V157" s="33">
        <v>1000000</v>
      </c>
      <c r="W157" s="33">
        <v>0</v>
      </c>
      <c r="X157" s="33">
        <v>1000000</v>
      </c>
      <c r="Y157" s="20">
        <f t="shared" si="17"/>
        <v>0</v>
      </c>
      <c r="Z157" s="20">
        <f t="shared" si="18"/>
        <v>0</v>
      </c>
      <c r="AA157" s="20">
        <f t="shared" si="19"/>
        <v>0</v>
      </c>
      <c r="AB157" s="21">
        <f t="shared" si="20"/>
        <v>0</v>
      </c>
    </row>
    <row r="158" spans="1:28" outlineLevel="4" x14ac:dyDescent="0.25">
      <c r="A158" s="15" t="s">
        <v>198</v>
      </c>
      <c r="B158" s="16" t="s">
        <v>30</v>
      </c>
      <c r="C158" s="16" t="s">
        <v>95</v>
      </c>
      <c r="D158" s="16" t="s">
        <v>118</v>
      </c>
      <c r="E158" s="16"/>
      <c r="F158" s="16" t="s">
        <v>33</v>
      </c>
      <c r="G158" s="16">
        <v>1120</v>
      </c>
      <c r="H158" s="16">
        <v>3480</v>
      </c>
      <c r="I158" s="17" t="s">
        <v>119</v>
      </c>
      <c r="J158" s="32">
        <v>110535324</v>
      </c>
      <c r="K158" s="33">
        <v>110535324</v>
      </c>
      <c r="L158" s="33">
        <v>0</v>
      </c>
      <c r="M158" s="33">
        <v>0</v>
      </c>
      <c r="N158" s="33">
        <v>0</v>
      </c>
      <c r="O158" s="33">
        <v>110535324</v>
      </c>
      <c r="P158" s="33">
        <v>89749761</v>
      </c>
      <c r="Q158" s="33">
        <v>585933.97</v>
      </c>
      <c r="R158" s="33">
        <v>0</v>
      </c>
      <c r="S158" s="33">
        <v>3309211.64</v>
      </c>
      <c r="T158" s="33">
        <v>3309211.64</v>
      </c>
      <c r="U158" s="33">
        <v>7375667.3899999997</v>
      </c>
      <c r="V158" s="33">
        <v>16890417.390000001</v>
      </c>
      <c r="W158" s="33">
        <v>0</v>
      </c>
      <c r="X158" s="33">
        <v>16890417.390000001</v>
      </c>
      <c r="Y158" s="20">
        <f t="shared" si="17"/>
        <v>2.9938046230361618E-2</v>
      </c>
      <c r="Z158" s="20">
        <f t="shared" si="18"/>
        <v>2.9938046230361618E-2</v>
      </c>
      <c r="AA158" s="20">
        <f t="shared" si="19"/>
        <v>0.81725634576327832</v>
      </c>
      <c r="AB158" s="21">
        <f t="shared" si="20"/>
        <v>0.84719439199363999</v>
      </c>
    </row>
    <row r="159" spans="1:28" ht="30" outlineLevel="4" x14ac:dyDescent="0.25">
      <c r="A159" s="15" t="s">
        <v>198</v>
      </c>
      <c r="B159" s="16" t="s">
        <v>30</v>
      </c>
      <c r="C159" s="16" t="s">
        <v>95</v>
      </c>
      <c r="D159" s="16" t="s">
        <v>120</v>
      </c>
      <c r="E159" s="16"/>
      <c r="F159" s="16" t="s">
        <v>33</v>
      </c>
      <c r="G159" s="16">
        <v>1120</v>
      </c>
      <c r="H159" s="16">
        <v>3480</v>
      </c>
      <c r="I159" s="17" t="s">
        <v>121</v>
      </c>
      <c r="J159" s="32">
        <v>3216340</v>
      </c>
      <c r="K159" s="33">
        <v>3216340</v>
      </c>
      <c r="L159" s="33">
        <v>0</v>
      </c>
      <c r="M159" s="33">
        <v>0</v>
      </c>
      <c r="N159" s="33">
        <v>0</v>
      </c>
      <c r="O159" s="33">
        <v>3216340</v>
      </c>
      <c r="P159" s="33">
        <v>0</v>
      </c>
      <c r="Q159" s="33">
        <v>66950</v>
      </c>
      <c r="R159" s="33">
        <v>0</v>
      </c>
      <c r="S159" s="33">
        <v>98050</v>
      </c>
      <c r="T159" s="33">
        <v>98050</v>
      </c>
      <c r="U159" s="33">
        <v>0</v>
      </c>
      <c r="V159" s="33">
        <v>3051340</v>
      </c>
      <c r="W159" s="33">
        <v>0</v>
      </c>
      <c r="X159" s="33">
        <v>3051340</v>
      </c>
      <c r="Y159" s="20">
        <f t="shared" si="17"/>
        <v>3.0484961167040799E-2</v>
      </c>
      <c r="Z159" s="20">
        <f t="shared" si="18"/>
        <v>3.0484961167040799E-2</v>
      </c>
      <c r="AA159" s="20">
        <f t="shared" si="19"/>
        <v>2.0815585416964624E-2</v>
      </c>
      <c r="AB159" s="21">
        <f t="shared" si="20"/>
        <v>5.1300546584005423E-2</v>
      </c>
    </row>
    <row r="160" spans="1:28" ht="30" outlineLevel="4" x14ac:dyDescent="0.25">
      <c r="A160" s="15" t="s">
        <v>198</v>
      </c>
      <c r="B160" s="16" t="s">
        <v>30</v>
      </c>
      <c r="C160" s="16" t="s">
        <v>95</v>
      </c>
      <c r="D160" s="16" t="s">
        <v>122</v>
      </c>
      <c r="E160" s="16"/>
      <c r="F160" s="16" t="s">
        <v>33</v>
      </c>
      <c r="G160" s="16">
        <v>1120</v>
      </c>
      <c r="H160" s="16">
        <v>3480</v>
      </c>
      <c r="I160" s="17" t="s">
        <v>123</v>
      </c>
      <c r="J160" s="32">
        <v>6523860</v>
      </c>
      <c r="K160" s="33">
        <v>6523860</v>
      </c>
      <c r="L160" s="33">
        <v>0</v>
      </c>
      <c r="M160" s="33">
        <v>0</v>
      </c>
      <c r="N160" s="33">
        <v>0</v>
      </c>
      <c r="O160" s="33">
        <v>6523860</v>
      </c>
      <c r="P160" s="33">
        <v>0</v>
      </c>
      <c r="Q160" s="33">
        <v>3548817</v>
      </c>
      <c r="R160" s="33">
        <v>0</v>
      </c>
      <c r="S160" s="33">
        <v>0</v>
      </c>
      <c r="T160" s="33">
        <v>0</v>
      </c>
      <c r="U160" s="33">
        <v>43183</v>
      </c>
      <c r="V160" s="33">
        <v>2975043</v>
      </c>
      <c r="W160" s="33">
        <v>0</v>
      </c>
      <c r="X160" s="33">
        <v>2975043</v>
      </c>
      <c r="Y160" s="20">
        <f t="shared" si="17"/>
        <v>0</v>
      </c>
      <c r="Z160" s="20">
        <f t="shared" si="18"/>
        <v>0</v>
      </c>
      <c r="AA160" s="20">
        <f t="shared" si="19"/>
        <v>0.54397503931721403</v>
      </c>
      <c r="AB160" s="21">
        <f t="shared" si="20"/>
        <v>0.54397503931721403</v>
      </c>
    </row>
    <row r="161" spans="1:28" outlineLevel="3" x14ac:dyDescent="0.25">
      <c r="A161" s="37"/>
      <c r="B161" s="37"/>
      <c r="C161" s="36" t="s">
        <v>464</v>
      </c>
      <c r="D161" s="37"/>
      <c r="E161" s="37"/>
      <c r="F161" s="37"/>
      <c r="G161" s="37"/>
      <c r="H161" s="37"/>
      <c r="I161" s="38"/>
      <c r="J161" s="39">
        <f t="shared" ref="J161:X161" si="22">SUBTOTAL(9,J141:J160)</f>
        <v>620362112</v>
      </c>
      <c r="K161" s="40">
        <f t="shared" si="22"/>
        <v>620362112</v>
      </c>
      <c r="L161" s="40">
        <f t="shared" si="22"/>
        <v>0</v>
      </c>
      <c r="M161" s="40">
        <f t="shared" si="22"/>
        <v>0</v>
      </c>
      <c r="N161" s="40">
        <v>0</v>
      </c>
      <c r="O161" s="40">
        <f t="shared" si="22"/>
        <v>620362112</v>
      </c>
      <c r="P161" s="40">
        <f t="shared" si="22"/>
        <v>105157301.95</v>
      </c>
      <c r="Q161" s="40">
        <f t="shared" si="22"/>
        <v>124349136.13</v>
      </c>
      <c r="R161" s="40">
        <f t="shared" si="22"/>
        <v>5060140</v>
      </c>
      <c r="S161" s="40">
        <f t="shared" si="22"/>
        <v>43808142.780000001</v>
      </c>
      <c r="T161" s="40">
        <f t="shared" si="22"/>
        <v>43808142.780000001</v>
      </c>
      <c r="U161" s="40">
        <f t="shared" si="22"/>
        <v>38523777.140000001</v>
      </c>
      <c r="V161" s="40">
        <f t="shared" si="22"/>
        <v>341987391.13999999</v>
      </c>
      <c r="W161" s="40">
        <f t="shared" si="22"/>
        <v>0</v>
      </c>
      <c r="X161" s="40">
        <f t="shared" si="22"/>
        <v>341987391.13999993</v>
      </c>
      <c r="Y161" s="41">
        <f t="shared" si="17"/>
        <v>7.0617050804031051E-2</v>
      </c>
      <c r="Z161" s="41">
        <f t="shared" si="18"/>
        <v>7.0617050804031051E-2</v>
      </c>
      <c r="AA161" s="41">
        <f t="shared" si="19"/>
        <v>0.37811235332179666</v>
      </c>
      <c r="AB161" s="41">
        <f t="shared" si="20"/>
        <v>0.44872940412582774</v>
      </c>
    </row>
    <row r="162" spans="1:28" ht="30" outlineLevel="4" x14ac:dyDescent="0.25">
      <c r="A162" s="15" t="s">
        <v>198</v>
      </c>
      <c r="B162" s="16" t="s">
        <v>30</v>
      </c>
      <c r="C162" s="16" t="s">
        <v>124</v>
      </c>
      <c r="D162" s="16" t="s">
        <v>253</v>
      </c>
      <c r="E162" s="16"/>
      <c r="F162" s="16">
        <v>280</v>
      </c>
      <c r="G162" s="16">
        <v>2210</v>
      </c>
      <c r="H162" s="16">
        <v>3480</v>
      </c>
      <c r="I162" s="17" t="s">
        <v>254</v>
      </c>
      <c r="J162" s="32">
        <v>1500000</v>
      </c>
      <c r="K162" s="33">
        <v>1500000</v>
      </c>
      <c r="L162" s="33">
        <v>0</v>
      </c>
      <c r="M162" s="33">
        <v>0</v>
      </c>
      <c r="N162" s="33">
        <v>0</v>
      </c>
      <c r="O162" s="33">
        <v>1500000</v>
      </c>
      <c r="P162" s="33">
        <v>0</v>
      </c>
      <c r="Q162" s="33">
        <v>0</v>
      </c>
      <c r="R162" s="33">
        <v>0</v>
      </c>
      <c r="S162" s="33">
        <v>0</v>
      </c>
      <c r="T162" s="33">
        <v>0</v>
      </c>
      <c r="U162" s="33">
        <v>1500000</v>
      </c>
      <c r="V162" s="33">
        <v>1500000</v>
      </c>
      <c r="W162" s="33">
        <v>0</v>
      </c>
      <c r="X162" s="33">
        <v>1500000</v>
      </c>
      <c r="Y162" s="20">
        <f t="shared" si="17"/>
        <v>0</v>
      </c>
      <c r="Z162" s="20">
        <f t="shared" si="18"/>
        <v>0</v>
      </c>
      <c r="AA162" s="20">
        <f t="shared" si="19"/>
        <v>0</v>
      </c>
      <c r="AB162" s="21">
        <f t="shared" si="20"/>
        <v>0</v>
      </c>
    </row>
    <row r="163" spans="1:28" outlineLevel="4" x14ac:dyDescent="0.25">
      <c r="A163" s="15" t="s">
        <v>198</v>
      </c>
      <c r="B163" s="16" t="s">
        <v>30</v>
      </c>
      <c r="C163" s="16" t="s">
        <v>124</v>
      </c>
      <c r="D163" s="16" t="s">
        <v>255</v>
      </c>
      <c r="E163" s="16"/>
      <c r="F163" s="16">
        <v>280</v>
      </c>
      <c r="G163" s="16">
        <v>2210</v>
      </c>
      <c r="H163" s="16">
        <v>3480</v>
      </c>
      <c r="I163" s="17" t="s">
        <v>256</v>
      </c>
      <c r="J163" s="32">
        <v>300000000</v>
      </c>
      <c r="K163" s="33">
        <v>300000000</v>
      </c>
      <c r="L163" s="33">
        <v>0</v>
      </c>
      <c r="M163" s="33">
        <v>0</v>
      </c>
      <c r="N163" s="33">
        <v>0</v>
      </c>
      <c r="O163" s="33">
        <v>300000000</v>
      </c>
      <c r="P163" s="33">
        <v>291860626.19999999</v>
      </c>
      <c r="Q163" s="33">
        <v>0</v>
      </c>
      <c r="R163" s="33">
        <v>0</v>
      </c>
      <c r="S163" s="33">
        <v>0</v>
      </c>
      <c r="T163" s="33">
        <v>0</v>
      </c>
      <c r="U163" s="33">
        <v>8139373.7999999998</v>
      </c>
      <c r="V163" s="33">
        <v>8139373.7999999998</v>
      </c>
      <c r="W163" s="33">
        <v>0</v>
      </c>
      <c r="X163" s="33">
        <v>8139373.8000000119</v>
      </c>
      <c r="Y163" s="20">
        <f t="shared" si="17"/>
        <v>0</v>
      </c>
      <c r="Z163" s="20">
        <f t="shared" si="18"/>
        <v>0</v>
      </c>
      <c r="AA163" s="20">
        <f t="shared" si="19"/>
        <v>0.97286875399999995</v>
      </c>
      <c r="AB163" s="21">
        <f t="shared" si="20"/>
        <v>0.97286875399999995</v>
      </c>
    </row>
    <row r="164" spans="1:28" outlineLevel="4" x14ac:dyDescent="0.25">
      <c r="A164" s="15" t="s">
        <v>198</v>
      </c>
      <c r="B164" s="16" t="s">
        <v>30</v>
      </c>
      <c r="C164" s="16" t="s">
        <v>124</v>
      </c>
      <c r="D164" s="16" t="s">
        <v>125</v>
      </c>
      <c r="E164" s="16"/>
      <c r="F164" s="16">
        <v>280</v>
      </c>
      <c r="G164" s="16">
        <v>2210</v>
      </c>
      <c r="H164" s="16">
        <v>3480</v>
      </c>
      <c r="I164" s="17" t="s">
        <v>126</v>
      </c>
      <c r="J164" s="32">
        <v>650000</v>
      </c>
      <c r="K164" s="33">
        <v>650000</v>
      </c>
      <c r="L164" s="33">
        <v>0</v>
      </c>
      <c r="M164" s="33">
        <v>0</v>
      </c>
      <c r="N164" s="33">
        <v>0</v>
      </c>
      <c r="O164" s="33">
        <v>650000</v>
      </c>
      <c r="P164" s="33">
        <v>0</v>
      </c>
      <c r="Q164" s="33">
        <v>40341.81</v>
      </c>
      <c r="R164" s="33">
        <v>0</v>
      </c>
      <c r="S164" s="33">
        <v>0</v>
      </c>
      <c r="T164" s="33">
        <v>0</v>
      </c>
      <c r="U164" s="33">
        <v>609658.18999999994</v>
      </c>
      <c r="V164" s="33">
        <v>609658.18999999994</v>
      </c>
      <c r="W164" s="33">
        <v>0</v>
      </c>
      <c r="X164" s="33">
        <v>609658.18999999994</v>
      </c>
      <c r="Y164" s="20">
        <f t="shared" si="17"/>
        <v>0</v>
      </c>
      <c r="Z164" s="20">
        <f t="shared" si="18"/>
        <v>0</v>
      </c>
      <c r="AA164" s="20">
        <f t="shared" si="19"/>
        <v>6.2064323076923077E-2</v>
      </c>
      <c r="AB164" s="21">
        <f t="shared" si="20"/>
        <v>6.2064323076923077E-2</v>
      </c>
    </row>
    <row r="165" spans="1:28" outlineLevel="4" x14ac:dyDescent="0.25">
      <c r="A165" s="15" t="s">
        <v>198</v>
      </c>
      <c r="B165" s="16" t="s">
        <v>30</v>
      </c>
      <c r="C165" s="16" t="s">
        <v>124</v>
      </c>
      <c r="D165" s="16" t="s">
        <v>127</v>
      </c>
      <c r="E165" s="16"/>
      <c r="F165" s="16">
        <v>280</v>
      </c>
      <c r="G165" s="16">
        <v>2210</v>
      </c>
      <c r="H165" s="16">
        <v>3480</v>
      </c>
      <c r="I165" s="17" t="s">
        <v>128</v>
      </c>
      <c r="J165" s="32">
        <v>30661267</v>
      </c>
      <c r="K165" s="33">
        <v>30661267</v>
      </c>
      <c r="L165" s="33">
        <v>0</v>
      </c>
      <c r="M165" s="33">
        <v>0</v>
      </c>
      <c r="N165" s="33">
        <v>0</v>
      </c>
      <c r="O165" s="33">
        <v>30661267</v>
      </c>
      <c r="P165" s="33">
        <v>4099828.74</v>
      </c>
      <c r="Q165" s="33">
        <v>0</v>
      </c>
      <c r="R165" s="33">
        <v>0</v>
      </c>
      <c r="S165" s="33">
        <v>0</v>
      </c>
      <c r="T165" s="33">
        <v>0</v>
      </c>
      <c r="U165" s="33">
        <v>26561438.260000002</v>
      </c>
      <c r="V165" s="33">
        <v>26561438.260000002</v>
      </c>
      <c r="W165" s="33">
        <v>0</v>
      </c>
      <c r="X165" s="33">
        <v>26561438.259999998</v>
      </c>
      <c r="Y165" s="20">
        <f t="shared" si="17"/>
        <v>0</v>
      </c>
      <c r="Z165" s="20">
        <f t="shared" si="18"/>
        <v>0</v>
      </c>
      <c r="AA165" s="20">
        <f t="shared" si="19"/>
        <v>0.13371361137815996</v>
      </c>
      <c r="AB165" s="21">
        <f t="shared" si="20"/>
        <v>0.13371361137815996</v>
      </c>
    </row>
    <row r="166" spans="1:28" outlineLevel="4" x14ac:dyDescent="0.25">
      <c r="A166" s="15" t="s">
        <v>198</v>
      </c>
      <c r="B166" s="16" t="s">
        <v>30</v>
      </c>
      <c r="C166" s="16" t="s">
        <v>124</v>
      </c>
      <c r="D166" s="16" t="s">
        <v>129</v>
      </c>
      <c r="E166" s="16"/>
      <c r="F166" s="16">
        <v>280</v>
      </c>
      <c r="G166" s="16">
        <v>2210</v>
      </c>
      <c r="H166" s="16">
        <v>3480</v>
      </c>
      <c r="I166" s="17" t="s">
        <v>130</v>
      </c>
      <c r="J166" s="32">
        <v>49689000</v>
      </c>
      <c r="K166" s="33">
        <v>49689000</v>
      </c>
      <c r="L166" s="33">
        <v>0</v>
      </c>
      <c r="M166" s="33">
        <v>0</v>
      </c>
      <c r="N166" s="33">
        <v>0</v>
      </c>
      <c r="O166" s="33">
        <v>49689000</v>
      </c>
      <c r="P166" s="33">
        <v>46427699.950000003</v>
      </c>
      <c r="Q166" s="33">
        <v>0</v>
      </c>
      <c r="R166" s="33">
        <v>0</v>
      </c>
      <c r="S166" s="33">
        <v>0</v>
      </c>
      <c r="T166" s="33">
        <v>0</v>
      </c>
      <c r="U166" s="33">
        <v>3261300.05</v>
      </c>
      <c r="V166" s="33">
        <v>3261300.05</v>
      </c>
      <c r="W166" s="33">
        <v>0</v>
      </c>
      <c r="X166" s="33">
        <v>3261300.049999997</v>
      </c>
      <c r="Y166" s="20">
        <f t="shared" si="17"/>
        <v>0</v>
      </c>
      <c r="Z166" s="20">
        <f t="shared" si="18"/>
        <v>0</v>
      </c>
      <c r="AA166" s="20">
        <f t="shared" si="19"/>
        <v>0.93436575398981669</v>
      </c>
      <c r="AB166" s="21">
        <f t="shared" si="20"/>
        <v>0.93436575398981669</v>
      </c>
    </row>
    <row r="167" spans="1:28" ht="30" outlineLevel="4" x14ac:dyDescent="0.25">
      <c r="A167" s="15" t="s">
        <v>198</v>
      </c>
      <c r="B167" s="16" t="s">
        <v>30</v>
      </c>
      <c r="C167" s="16" t="s">
        <v>124</v>
      </c>
      <c r="D167" s="16" t="s">
        <v>131</v>
      </c>
      <c r="E167" s="16"/>
      <c r="F167" s="16">
        <v>280</v>
      </c>
      <c r="G167" s="16">
        <v>2210</v>
      </c>
      <c r="H167" s="16">
        <v>3480</v>
      </c>
      <c r="I167" s="17" t="s">
        <v>132</v>
      </c>
      <c r="J167" s="32">
        <v>1197025</v>
      </c>
      <c r="K167" s="33">
        <v>1197025</v>
      </c>
      <c r="L167" s="33">
        <v>0</v>
      </c>
      <c r="M167" s="33">
        <v>0</v>
      </c>
      <c r="N167" s="33">
        <v>0</v>
      </c>
      <c r="O167" s="33">
        <v>1197025</v>
      </c>
      <c r="P167" s="33">
        <v>1072175</v>
      </c>
      <c r="Q167" s="33">
        <v>0</v>
      </c>
      <c r="R167" s="33">
        <v>0</v>
      </c>
      <c r="S167" s="33">
        <v>0</v>
      </c>
      <c r="T167" s="33">
        <v>0</v>
      </c>
      <c r="U167" s="33">
        <v>124850</v>
      </c>
      <c r="V167" s="33">
        <v>124850</v>
      </c>
      <c r="W167" s="33">
        <v>0</v>
      </c>
      <c r="X167" s="33">
        <v>124850</v>
      </c>
      <c r="Y167" s="20">
        <f t="shared" si="17"/>
        <v>0</v>
      </c>
      <c r="Z167" s="20">
        <f t="shared" si="18"/>
        <v>0</v>
      </c>
      <c r="AA167" s="20">
        <f t="shared" si="19"/>
        <v>0.89569975564420123</v>
      </c>
      <c r="AB167" s="21">
        <f t="shared" si="20"/>
        <v>0.89569975564420123</v>
      </c>
    </row>
    <row r="168" spans="1:28" ht="30" outlineLevel="4" x14ac:dyDescent="0.25">
      <c r="A168" s="15" t="s">
        <v>198</v>
      </c>
      <c r="B168" s="16" t="s">
        <v>30</v>
      </c>
      <c r="C168" s="16" t="s">
        <v>124</v>
      </c>
      <c r="D168" s="16" t="s">
        <v>133</v>
      </c>
      <c r="E168" s="16"/>
      <c r="F168" s="16">
        <v>280</v>
      </c>
      <c r="G168" s="16">
        <v>2210</v>
      </c>
      <c r="H168" s="16">
        <v>3480</v>
      </c>
      <c r="I168" s="17" t="s">
        <v>134</v>
      </c>
      <c r="J168" s="32">
        <v>31600000</v>
      </c>
      <c r="K168" s="33">
        <v>31600000</v>
      </c>
      <c r="L168" s="33">
        <v>0</v>
      </c>
      <c r="M168" s="33">
        <v>0</v>
      </c>
      <c r="N168" s="33">
        <v>0</v>
      </c>
      <c r="O168" s="33">
        <v>31600000</v>
      </c>
      <c r="P168" s="33">
        <v>394918</v>
      </c>
      <c r="Q168" s="33">
        <v>0</v>
      </c>
      <c r="R168" s="33">
        <v>0</v>
      </c>
      <c r="S168" s="33">
        <v>0</v>
      </c>
      <c r="T168" s="33">
        <v>0</v>
      </c>
      <c r="U168" s="33">
        <v>31205082</v>
      </c>
      <c r="V168" s="33">
        <v>31205082</v>
      </c>
      <c r="W168" s="33">
        <v>0</v>
      </c>
      <c r="X168" s="33">
        <v>31205082</v>
      </c>
      <c r="Y168" s="20">
        <f t="shared" si="17"/>
        <v>0</v>
      </c>
      <c r="Z168" s="20">
        <f t="shared" si="18"/>
        <v>0</v>
      </c>
      <c r="AA168" s="20">
        <f t="shared" si="19"/>
        <v>1.2497405063291139E-2</v>
      </c>
      <c r="AB168" s="21">
        <f t="shared" si="20"/>
        <v>1.2497405063291139E-2</v>
      </c>
    </row>
    <row r="169" spans="1:28" outlineLevel="4" x14ac:dyDescent="0.25">
      <c r="A169" s="15" t="s">
        <v>198</v>
      </c>
      <c r="B169" s="16" t="s">
        <v>30</v>
      </c>
      <c r="C169" s="16" t="s">
        <v>124</v>
      </c>
      <c r="D169" s="16" t="s">
        <v>135</v>
      </c>
      <c r="E169" s="16"/>
      <c r="F169" s="16">
        <v>280</v>
      </c>
      <c r="G169" s="16">
        <v>2240</v>
      </c>
      <c r="H169" s="16">
        <v>3480</v>
      </c>
      <c r="I169" s="17" t="s">
        <v>136</v>
      </c>
      <c r="J169" s="32">
        <v>6000000</v>
      </c>
      <c r="K169" s="33">
        <v>6000000</v>
      </c>
      <c r="L169" s="33">
        <v>0</v>
      </c>
      <c r="M169" s="33">
        <v>0</v>
      </c>
      <c r="N169" s="33">
        <v>0</v>
      </c>
      <c r="O169" s="33">
        <v>6000000</v>
      </c>
      <c r="P169" s="33">
        <v>0</v>
      </c>
      <c r="Q169" s="33">
        <v>0</v>
      </c>
      <c r="R169" s="33">
        <v>0</v>
      </c>
      <c r="S169" s="33">
        <v>0</v>
      </c>
      <c r="T169" s="33">
        <v>0</v>
      </c>
      <c r="U169" s="33">
        <v>6000000</v>
      </c>
      <c r="V169" s="33">
        <v>6000000</v>
      </c>
      <c r="W169" s="33">
        <v>0</v>
      </c>
      <c r="X169" s="33">
        <v>6000000</v>
      </c>
      <c r="Y169" s="20">
        <f t="shared" si="17"/>
        <v>0</v>
      </c>
      <c r="Z169" s="20">
        <f t="shared" si="18"/>
        <v>0</v>
      </c>
      <c r="AA169" s="20">
        <f t="shared" si="19"/>
        <v>0</v>
      </c>
      <c r="AB169" s="21">
        <f t="shared" si="20"/>
        <v>0</v>
      </c>
    </row>
    <row r="170" spans="1:28" outlineLevel="3" x14ac:dyDescent="0.25">
      <c r="A170" s="37"/>
      <c r="B170" s="37"/>
      <c r="C170" s="36" t="s">
        <v>465</v>
      </c>
      <c r="D170" s="37"/>
      <c r="E170" s="37"/>
      <c r="F170" s="37"/>
      <c r="G170" s="37"/>
      <c r="H170" s="37"/>
      <c r="I170" s="38"/>
      <c r="J170" s="39">
        <f t="shared" ref="J170:X170" si="23">SUBTOTAL(9,J162:J169)</f>
        <v>421297292</v>
      </c>
      <c r="K170" s="40">
        <f t="shared" si="23"/>
        <v>421297292</v>
      </c>
      <c r="L170" s="40">
        <f t="shared" si="23"/>
        <v>0</v>
      </c>
      <c r="M170" s="40">
        <f t="shared" si="23"/>
        <v>0</v>
      </c>
      <c r="N170" s="40">
        <v>0</v>
      </c>
      <c r="O170" s="40">
        <f t="shared" si="23"/>
        <v>421297292</v>
      </c>
      <c r="P170" s="40">
        <f t="shared" si="23"/>
        <v>343855247.88999999</v>
      </c>
      <c r="Q170" s="40">
        <f t="shared" si="23"/>
        <v>40341.81</v>
      </c>
      <c r="R170" s="40">
        <f t="shared" si="23"/>
        <v>0</v>
      </c>
      <c r="S170" s="40">
        <f t="shared" si="23"/>
        <v>0</v>
      </c>
      <c r="T170" s="40">
        <f t="shared" si="23"/>
        <v>0</v>
      </c>
      <c r="U170" s="40">
        <f t="shared" si="23"/>
        <v>77401702.299999997</v>
      </c>
      <c r="V170" s="40">
        <f t="shared" si="23"/>
        <v>77401702.299999997</v>
      </c>
      <c r="W170" s="40">
        <f t="shared" si="23"/>
        <v>0</v>
      </c>
      <c r="X170" s="40">
        <f t="shared" si="23"/>
        <v>77401702.300000012</v>
      </c>
      <c r="Y170" s="41">
        <f t="shared" si="17"/>
        <v>0</v>
      </c>
      <c r="Z170" s="41">
        <f t="shared" si="18"/>
        <v>0</v>
      </c>
      <c r="AA170" s="41">
        <f t="shared" si="19"/>
        <v>0.8162777122716468</v>
      </c>
      <c r="AB170" s="41">
        <f t="shared" si="20"/>
        <v>0.8162777122716468</v>
      </c>
    </row>
    <row r="171" spans="1:28" ht="120" outlineLevel="4" x14ac:dyDescent="0.25">
      <c r="A171" s="15" t="s">
        <v>198</v>
      </c>
      <c r="B171" s="16" t="s">
        <v>30</v>
      </c>
      <c r="C171" s="16" t="s">
        <v>137</v>
      </c>
      <c r="D171" s="16" t="s">
        <v>138</v>
      </c>
      <c r="E171" s="16" t="s">
        <v>52</v>
      </c>
      <c r="F171" s="16" t="s">
        <v>33</v>
      </c>
      <c r="G171" s="16">
        <v>1310</v>
      </c>
      <c r="H171" s="16">
        <v>3480</v>
      </c>
      <c r="I171" s="17" t="s">
        <v>139</v>
      </c>
      <c r="J171" s="32">
        <v>58442406</v>
      </c>
      <c r="K171" s="33">
        <v>58442406</v>
      </c>
      <c r="L171" s="33">
        <v>0</v>
      </c>
      <c r="M171" s="33">
        <v>0</v>
      </c>
      <c r="N171" s="33">
        <v>0</v>
      </c>
      <c r="O171" s="33">
        <v>58442406</v>
      </c>
      <c r="P171" s="33">
        <v>0</v>
      </c>
      <c r="Q171" s="33">
        <v>44199412.100000001</v>
      </c>
      <c r="R171" s="33">
        <v>0</v>
      </c>
      <c r="S171" s="33">
        <v>14242993.9</v>
      </c>
      <c r="T171" s="33">
        <v>14242993.9</v>
      </c>
      <c r="U171" s="33">
        <v>0</v>
      </c>
      <c r="V171" s="33">
        <v>0</v>
      </c>
      <c r="W171" s="33">
        <v>0</v>
      </c>
      <c r="X171" s="33">
        <v>-1.862645149230957E-9</v>
      </c>
      <c r="Y171" s="20">
        <f t="shared" si="17"/>
        <v>0.24370991673409204</v>
      </c>
      <c r="Z171" s="20">
        <f t="shared" si="18"/>
        <v>0.24370991673409204</v>
      </c>
      <c r="AA171" s="20">
        <f t="shared" si="19"/>
        <v>0.75629008326590796</v>
      </c>
      <c r="AB171" s="21">
        <f t="shared" si="20"/>
        <v>1</v>
      </c>
    </row>
    <row r="172" spans="1:28" ht="120" outlineLevel="4" x14ac:dyDescent="0.25">
      <c r="A172" s="15" t="s">
        <v>198</v>
      </c>
      <c r="B172" s="16" t="s">
        <v>30</v>
      </c>
      <c r="C172" s="16" t="s">
        <v>137</v>
      </c>
      <c r="D172" s="16" t="s">
        <v>138</v>
      </c>
      <c r="E172" s="16" t="s">
        <v>140</v>
      </c>
      <c r="F172" s="16" t="s">
        <v>33</v>
      </c>
      <c r="G172" s="16">
        <v>1310</v>
      </c>
      <c r="H172" s="16">
        <v>3480</v>
      </c>
      <c r="I172" s="17" t="s">
        <v>141</v>
      </c>
      <c r="J172" s="32">
        <v>25239977</v>
      </c>
      <c r="K172" s="33">
        <v>25239977</v>
      </c>
      <c r="L172" s="33">
        <v>0</v>
      </c>
      <c r="M172" s="33">
        <v>0</v>
      </c>
      <c r="N172" s="33">
        <v>0</v>
      </c>
      <c r="O172" s="33">
        <v>25239977</v>
      </c>
      <c r="P172" s="33">
        <v>0</v>
      </c>
      <c r="Q172" s="33">
        <v>17903824.989999998</v>
      </c>
      <c r="R172" s="33">
        <v>0</v>
      </c>
      <c r="S172" s="33">
        <v>7336152.0099999998</v>
      </c>
      <c r="T172" s="33">
        <v>7336152.0099999998</v>
      </c>
      <c r="U172" s="33">
        <v>0</v>
      </c>
      <c r="V172" s="33">
        <v>0</v>
      </c>
      <c r="W172" s="33">
        <v>0</v>
      </c>
      <c r="X172" s="33">
        <v>1.862645149230957E-9</v>
      </c>
      <c r="Y172" s="20">
        <f t="shared" si="17"/>
        <v>0.2906560497261943</v>
      </c>
      <c r="Z172" s="20">
        <f t="shared" si="18"/>
        <v>0.2906560497261943</v>
      </c>
      <c r="AA172" s="20">
        <f t="shared" si="19"/>
        <v>0.7093439502738057</v>
      </c>
      <c r="AB172" s="21">
        <f t="shared" si="20"/>
        <v>1</v>
      </c>
    </row>
    <row r="173" spans="1:28" ht="75" outlineLevel="4" x14ac:dyDescent="0.25">
      <c r="A173" s="15" t="s">
        <v>198</v>
      </c>
      <c r="B173" s="16" t="s">
        <v>30</v>
      </c>
      <c r="C173" s="16" t="s">
        <v>137</v>
      </c>
      <c r="D173" s="16" t="s">
        <v>138</v>
      </c>
      <c r="E173" s="16" t="s">
        <v>142</v>
      </c>
      <c r="F173" s="16" t="s">
        <v>33</v>
      </c>
      <c r="G173" s="16">
        <v>1310</v>
      </c>
      <c r="H173" s="16">
        <v>3480</v>
      </c>
      <c r="I173" s="17" t="s">
        <v>143</v>
      </c>
      <c r="J173" s="32">
        <v>5612798290</v>
      </c>
      <c r="K173" s="33">
        <v>5612798290</v>
      </c>
      <c r="L173" s="33">
        <v>0</v>
      </c>
      <c r="M173" s="33">
        <v>0</v>
      </c>
      <c r="N173" s="33">
        <v>0</v>
      </c>
      <c r="O173" s="33">
        <v>5612798290</v>
      </c>
      <c r="P173" s="33">
        <v>0</v>
      </c>
      <c r="Q173" s="33">
        <v>4516816095.9499998</v>
      </c>
      <c r="R173" s="33">
        <v>0</v>
      </c>
      <c r="S173" s="33">
        <v>1095982194.05</v>
      </c>
      <c r="T173" s="33">
        <v>1095982194.05</v>
      </c>
      <c r="U173" s="33">
        <v>0</v>
      </c>
      <c r="V173" s="33">
        <v>0</v>
      </c>
      <c r="W173" s="33">
        <v>0</v>
      </c>
      <c r="X173" s="33">
        <v>2.384185791015625E-7</v>
      </c>
      <c r="Y173" s="20">
        <f t="shared" si="17"/>
        <v>0.19526484605774064</v>
      </c>
      <c r="Z173" s="20">
        <f t="shared" si="18"/>
        <v>0.19526484605774064</v>
      </c>
      <c r="AA173" s="20">
        <f t="shared" si="19"/>
        <v>0.80473515394225936</v>
      </c>
      <c r="AB173" s="21">
        <f t="shared" si="20"/>
        <v>1</v>
      </c>
    </row>
    <row r="174" spans="1:28" outlineLevel="4" x14ac:dyDescent="0.25">
      <c r="A174" s="15" t="s">
        <v>198</v>
      </c>
      <c r="B174" s="16" t="s">
        <v>30</v>
      </c>
      <c r="C174" s="16" t="s">
        <v>137</v>
      </c>
      <c r="D174" s="16" t="s">
        <v>257</v>
      </c>
      <c r="E174" s="16"/>
      <c r="F174" s="16" t="s">
        <v>33</v>
      </c>
      <c r="G174" s="16">
        <v>1320</v>
      </c>
      <c r="H174" s="16">
        <v>3480</v>
      </c>
      <c r="I174" s="17" t="s">
        <v>258</v>
      </c>
      <c r="J174" s="32">
        <v>16000000000</v>
      </c>
      <c r="K174" s="33">
        <v>16000000000</v>
      </c>
      <c r="L174" s="33">
        <v>0</v>
      </c>
      <c r="M174" s="33">
        <v>0</v>
      </c>
      <c r="N174" s="33">
        <v>0</v>
      </c>
      <c r="O174" s="33">
        <v>16000000000</v>
      </c>
      <c r="P174" s="33">
        <v>0</v>
      </c>
      <c r="Q174" s="33">
        <v>9932017871.3299999</v>
      </c>
      <c r="R174" s="33">
        <v>0</v>
      </c>
      <c r="S174" s="33">
        <v>2067982128.9200001</v>
      </c>
      <c r="T174" s="33">
        <v>1831671756.1800001</v>
      </c>
      <c r="U174" s="33">
        <v>0</v>
      </c>
      <c r="V174" s="33">
        <v>3999999999.75</v>
      </c>
      <c r="W174" s="33">
        <v>0</v>
      </c>
      <c r="X174" s="33">
        <v>3999999999.75</v>
      </c>
      <c r="Y174" s="20">
        <f t="shared" si="17"/>
        <v>0.12924888305750001</v>
      </c>
      <c r="Z174" s="20">
        <f t="shared" si="18"/>
        <v>0.12924888305750001</v>
      </c>
      <c r="AA174" s="20">
        <f t="shared" si="19"/>
        <v>0.62075111695812502</v>
      </c>
      <c r="AB174" s="21">
        <f t="shared" si="20"/>
        <v>0.75000000001562506</v>
      </c>
    </row>
    <row r="175" spans="1:28" ht="45" outlineLevel="4" x14ac:dyDescent="0.25">
      <c r="A175" s="15" t="s">
        <v>198</v>
      </c>
      <c r="B175" s="16" t="s">
        <v>30</v>
      </c>
      <c r="C175" s="16" t="s">
        <v>137</v>
      </c>
      <c r="D175" s="16" t="s">
        <v>174</v>
      </c>
      <c r="E175" s="16"/>
      <c r="F175" s="16" t="s">
        <v>33</v>
      </c>
      <c r="G175" s="16">
        <v>1320</v>
      </c>
      <c r="H175" s="16">
        <v>3480</v>
      </c>
      <c r="I175" s="17" t="s">
        <v>175</v>
      </c>
      <c r="J175" s="32">
        <v>39727003</v>
      </c>
      <c r="K175" s="33">
        <v>39727003</v>
      </c>
      <c r="L175" s="33">
        <v>0</v>
      </c>
      <c r="M175" s="33">
        <v>0</v>
      </c>
      <c r="N175" s="33">
        <v>0</v>
      </c>
      <c r="O175" s="33">
        <v>39727003</v>
      </c>
      <c r="P175" s="33">
        <v>0</v>
      </c>
      <c r="Q175" s="33">
        <v>0</v>
      </c>
      <c r="R175" s="33">
        <v>0</v>
      </c>
      <c r="S175" s="33">
        <v>8598805.1999999993</v>
      </c>
      <c r="T175" s="33">
        <v>8598805.1999999993</v>
      </c>
      <c r="U175" s="33">
        <v>31128197.800000001</v>
      </c>
      <c r="V175" s="33">
        <v>31128197.800000001</v>
      </c>
      <c r="W175" s="33">
        <v>0</v>
      </c>
      <c r="X175" s="33">
        <v>31128197.800000001</v>
      </c>
      <c r="Y175" s="20">
        <f t="shared" si="17"/>
        <v>0.21644736704654008</v>
      </c>
      <c r="Z175" s="20">
        <f t="shared" si="18"/>
        <v>0.21644736704654008</v>
      </c>
      <c r="AA175" s="20">
        <f t="shared" si="19"/>
        <v>0</v>
      </c>
      <c r="AB175" s="21">
        <f t="shared" si="20"/>
        <v>0.21644736704654008</v>
      </c>
    </row>
    <row r="176" spans="1:28" ht="120" outlineLevel="4" x14ac:dyDescent="0.25">
      <c r="A176" s="15" t="s">
        <v>198</v>
      </c>
      <c r="B176" s="16" t="s">
        <v>30</v>
      </c>
      <c r="C176" s="16" t="s">
        <v>137</v>
      </c>
      <c r="D176" s="16" t="s">
        <v>259</v>
      </c>
      <c r="E176" s="16"/>
      <c r="F176" s="16" t="s">
        <v>33</v>
      </c>
      <c r="G176" s="16">
        <v>1320</v>
      </c>
      <c r="H176" s="16">
        <v>3480</v>
      </c>
      <c r="I176" s="17" t="s">
        <v>260</v>
      </c>
      <c r="J176" s="32">
        <v>1089079996</v>
      </c>
      <c r="K176" s="33">
        <v>1089079996</v>
      </c>
      <c r="L176" s="33">
        <v>0</v>
      </c>
      <c r="M176" s="33">
        <v>0</v>
      </c>
      <c r="N176" s="33">
        <v>0</v>
      </c>
      <c r="O176" s="33">
        <v>1089079996</v>
      </c>
      <c r="P176" s="33">
        <v>0</v>
      </c>
      <c r="Q176" s="33">
        <v>240342396.22</v>
      </c>
      <c r="R176" s="33">
        <v>0</v>
      </c>
      <c r="S176" s="33">
        <v>65146008.780000001</v>
      </c>
      <c r="T176" s="33">
        <v>58537769.93</v>
      </c>
      <c r="U176" s="33">
        <v>0</v>
      </c>
      <c r="V176" s="33">
        <v>783591591</v>
      </c>
      <c r="W176" s="33">
        <v>0</v>
      </c>
      <c r="X176" s="33">
        <v>783591591</v>
      </c>
      <c r="Y176" s="20">
        <f t="shared" si="17"/>
        <v>5.9817468890503801E-2</v>
      </c>
      <c r="Z176" s="20">
        <f t="shared" si="18"/>
        <v>5.9817468890503801E-2</v>
      </c>
      <c r="AA176" s="20">
        <f t="shared" si="19"/>
        <v>0.22068387731180034</v>
      </c>
      <c r="AB176" s="21">
        <f t="shared" si="20"/>
        <v>0.28050134620230416</v>
      </c>
    </row>
    <row r="177" spans="1:28" outlineLevel="3" x14ac:dyDescent="0.25">
      <c r="A177" s="37"/>
      <c r="B177" s="37"/>
      <c r="C177" s="36" t="s">
        <v>466</v>
      </c>
      <c r="D177" s="37"/>
      <c r="E177" s="37"/>
      <c r="F177" s="37"/>
      <c r="G177" s="37"/>
      <c r="H177" s="37"/>
      <c r="I177" s="38"/>
      <c r="J177" s="39">
        <f t="shared" ref="J177:X177" si="24">SUBTOTAL(9,J171:J176)</f>
        <v>22825287672</v>
      </c>
      <c r="K177" s="40">
        <f t="shared" si="24"/>
        <v>22825287672</v>
      </c>
      <c r="L177" s="40">
        <f t="shared" si="24"/>
        <v>0</v>
      </c>
      <c r="M177" s="40">
        <f t="shared" si="24"/>
        <v>0</v>
      </c>
      <c r="N177" s="40">
        <v>0</v>
      </c>
      <c r="O177" s="40">
        <f t="shared" si="24"/>
        <v>22825287672</v>
      </c>
      <c r="P177" s="40">
        <f t="shared" si="24"/>
        <v>0</v>
      </c>
      <c r="Q177" s="40">
        <f t="shared" si="24"/>
        <v>14751279600.589998</v>
      </c>
      <c r="R177" s="40">
        <f t="shared" si="24"/>
        <v>0</v>
      </c>
      <c r="S177" s="40">
        <f t="shared" si="24"/>
        <v>3259288282.8600001</v>
      </c>
      <c r="T177" s="40">
        <f t="shared" si="24"/>
        <v>3016369671.27</v>
      </c>
      <c r="U177" s="40">
        <f t="shared" si="24"/>
        <v>31128197.800000001</v>
      </c>
      <c r="V177" s="40">
        <f t="shared" si="24"/>
        <v>4814719788.5500002</v>
      </c>
      <c r="W177" s="40">
        <f t="shared" si="24"/>
        <v>0</v>
      </c>
      <c r="X177" s="40">
        <f t="shared" si="24"/>
        <v>4814719788.5500002</v>
      </c>
      <c r="Y177" s="41">
        <f t="shared" si="17"/>
        <v>0.14279286770427874</v>
      </c>
      <c r="Z177" s="41">
        <f t="shared" si="18"/>
        <v>0.14279286770427874</v>
      </c>
      <c r="AA177" s="41">
        <f t="shared" si="19"/>
        <v>0.64626916482132823</v>
      </c>
      <c r="AB177" s="41">
        <f t="shared" si="20"/>
        <v>0.78906203252560703</v>
      </c>
    </row>
    <row r="178" spans="1:28" outlineLevel="2" x14ac:dyDescent="0.25">
      <c r="A178" s="37"/>
      <c r="B178" s="37" t="s">
        <v>456</v>
      </c>
      <c r="C178" s="36"/>
      <c r="D178" s="37"/>
      <c r="E178" s="37"/>
      <c r="F178" s="37"/>
      <c r="G178" s="37"/>
      <c r="H178" s="37"/>
      <c r="I178" s="38"/>
      <c r="J178" s="39">
        <f t="shared" ref="J178:X178" si="25">SUBTOTAL(9,J98:J176)</f>
        <v>48774176849</v>
      </c>
      <c r="K178" s="40">
        <f t="shared" si="25"/>
        <v>48774176849</v>
      </c>
      <c r="L178" s="40">
        <f t="shared" si="25"/>
        <v>0</v>
      </c>
      <c r="M178" s="40">
        <f t="shared" si="25"/>
        <v>-40000</v>
      </c>
      <c r="N178" s="40">
        <v>0</v>
      </c>
      <c r="O178" s="40">
        <f t="shared" si="25"/>
        <v>48774136849</v>
      </c>
      <c r="P178" s="40">
        <f t="shared" si="25"/>
        <v>1642815456.8300002</v>
      </c>
      <c r="Q178" s="40">
        <f t="shared" si="25"/>
        <v>17470202310.400002</v>
      </c>
      <c r="R178" s="40">
        <f t="shared" si="25"/>
        <v>5500840</v>
      </c>
      <c r="S178" s="40">
        <f t="shared" si="25"/>
        <v>7384792396.0799999</v>
      </c>
      <c r="T178" s="40">
        <f t="shared" si="25"/>
        <v>7122339239.4300003</v>
      </c>
      <c r="U178" s="40">
        <f t="shared" si="25"/>
        <v>9374065033.9399967</v>
      </c>
      <c r="V178" s="40">
        <f t="shared" si="25"/>
        <v>22270865845.689991</v>
      </c>
      <c r="W178" s="40">
        <f t="shared" si="25"/>
        <v>0</v>
      </c>
      <c r="X178" s="40">
        <f t="shared" si="25"/>
        <v>22270825845.689991</v>
      </c>
      <c r="Y178" s="41">
        <f t="shared" si="17"/>
        <v>0.15140783244671832</v>
      </c>
      <c r="Z178" s="41">
        <f t="shared" si="18"/>
        <v>0.15140795661730727</v>
      </c>
      <c r="AA178" s="41">
        <f t="shared" si="19"/>
        <v>0.39198066521236619</v>
      </c>
      <c r="AB178" s="41">
        <f t="shared" si="20"/>
        <v>0.54338862182967351</v>
      </c>
    </row>
    <row r="179" spans="1:28" outlineLevel="1" x14ac:dyDescent="0.25">
      <c r="A179" s="34" t="s">
        <v>261</v>
      </c>
      <c r="B179" s="34"/>
      <c r="C179" s="34"/>
      <c r="D179" s="34"/>
      <c r="E179" s="34"/>
      <c r="F179" s="34"/>
      <c r="G179" s="34"/>
      <c r="H179" s="34"/>
      <c r="I179" s="35"/>
      <c r="J179" s="29">
        <f t="shared" ref="J179:X179" si="26">SUBTOTAL(9,J98:J176)</f>
        <v>48774176849</v>
      </c>
      <c r="K179" s="30">
        <f t="shared" si="26"/>
        <v>48774176849</v>
      </c>
      <c r="L179" s="30">
        <f t="shared" si="26"/>
        <v>0</v>
      </c>
      <c r="M179" s="30">
        <f t="shared" si="26"/>
        <v>-40000</v>
      </c>
      <c r="N179" s="30">
        <v>0</v>
      </c>
      <c r="O179" s="30">
        <f t="shared" si="26"/>
        <v>48774136849</v>
      </c>
      <c r="P179" s="30">
        <f t="shared" si="26"/>
        <v>1642815456.8300002</v>
      </c>
      <c r="Q179" s="30">
        <f t="shared" si="26"/>
        <v>17470202310.400002</v>
      </c>
      <c r="R179" s="30">
        <f t="shared" si="26"/>
        <v>5500840</v>
      </c>
      <c r="S179" s="30">
        <f t="shared" si="26"/>
        <v>7384792396.0799999</v>
      </c>
      <c r="T179" s="30">
        <f t="shared" si="26"/>
        <v>7122339239.4300003</v>
      </c>
      <c r="U179" s="30">
        <f t="shared" si="26"/>
        <v>9374065033.9399967</v>
      </c>
      <c r="V179" s="30">
        <f t="shared" si="26"/>
        <v>22270865845.689991</v>
      </c>
      <c r="W179" s="30">
        <f t="shared" si="26"/>
        <v>0</v>
      </c>
      <c r="X179" s="30">
        <f t="shared" si="26"/>
        <v>22270825845.689991</v>
      </c>
      <c r="Y179" s="31">
        <f t="shared" si="17"/>
        <v>0.15140783244671832</v>
      </c>
      <c r="Z179" s="31">
        <f t="shared" si="18"/>
        <v>0.15140795661730727</v>
      </c>
      <c r="AA179" s="31">
        <f t="shared" si="19"/>
        <v>0.39198066521236619</v>
      </c>
      <c r="AB179" s="31">
        <f t="shared" si="20"/>
        <v>0.54338862182967351</v>
      </c>
    </row>
    <row r="180" spans="1:28" outlineLevel="4" x14ac:dyDescent="0.25">
      <c r="A180" s="15" t="s">
        <v>262</v>
      </c>
      <c r="B180" s="16" t="s">
        <v>263</v>
      </c>
      <c r="C180" s="16" t="s">
        <v>31</v>
      </c>
      <c r="D180" s="16" t="s">
        <v>32</v>
      </c>
      <c r="E180" s="16"/>
      <c r="F180" s="16" t="s">
        <v>33</v>
      </c>
      <c r="G180" s="16">
        <v>1111</v>
      </c>
      <c r="H180" s="16">
        <v>3480</v>
      </c>
      <c r="I180" s="17" t="s">
        <v>34</v>
      </c>
      <c r="J180" s="32">
        <v>145601840</v>
      </c>
      <c r="K180" s="33">
        <v>145601840</v>
      </c>
      <c r="L180" s="33">
        <v>0</v>
      </c>
      <c r="M180" s="33">
        <v>0</v>
      </c>
      <c r="N180" s="33">
        <v>0</v>
      </c>
      <c r="O180" s="33">
        <v>145601840</v>
      </c>
      <c r="P180" s="33">
        <v>0</v>
      </c>
      <c r="Q180" s="33">
        <v>0</v>
      </c>
      <c r="R180" s="33">
        <v>0</v>
      </c>
      <c r="S180" s="33">
        <v>36763677.399999999</v>
      </c>
      <c r="T180" s="33">
        <v>36763677.399999999</v>
      </c>
      <c r="U180" s="33">
        <v>108838162.59999999</v>
      </c>
      <c r="V180" s="33">
        <v>108838162.59999999</v>
      </c>
      <c r="W180" s="33">
        <v>0</v>
      </c>
      <c r="X180" s="33">
        <v>108838162.59999999</v>
      </c>
      <c r="Y180" s="20">
        <f t="shared" si="17"/>
        <v>0.25249459347491759</v>
      </c>
      <c r="Z180" s="20">
        <f t="shared" si="18"/>
        <v>0.25249459347491759</v>
      </c>
      <c r="AA180" s="20">
        <f t="shared" si="19"/>
        <v>0</v>
      </c>
      <c r="AB180" s="21">
        <f t="shared" si="20"/>
        <v>0.25249459347491759</v>
      </c>
    </row>
    <row r="181" spans="1:28" outlineLevel="4" x14ac:dyDescent="0.25">
      <c r="A181" s="15" t="s">
        <v>262</v>
      </c>
      <c r="B181" s="16" t="s">
        <v>263</v>
      </c>
      <c r="C181" s="16" t="s">
        <v>31</v>
      </c>
      <c r="D181" s="16" t="s">
        <v>37</v>
      </c>
      <c r="E181" s="16"/>
      <c r="F181" s="16" t="s">
        <v>33</v>
      </c>
      <c r="G181" s="16">
        <v>1111</v>
      </c>
      <c r="H181" s="16">
        <v>3480</v>
      </c>
      <c r="I181" s="17" t="s">
        <v>38</v>
      </c>
      <c r="J181" s="32">
        <v>1399160</v>
      </c>
      <c r="K181" s="33">
        <v>1399160</v>
      </c>
      <c r="L181" s="33">
        <v>0</v>
      </c>
      <c r="M181" s="33">
        <v>0</v>
      </c>
      <c r="N181" s="33">
        <v>0</v>
      </c>
      <c r="O181" s="33">
        <v>1399160</v>
      </c>
      <c r="P181" s="33">
        <v>0</v>
      </c>
      <c r="Q181" s="33">
        <v>0</v>
      </c>
      <c r="R181" s="33">
        <v>0</v>
      </c>
      <c r="S181" s="33">
        <v>157785.20000000001</v>
      </c>
      <c r="T181" s="33">
        <v>157785.20000000001</v>
      </c>
      <c r="U181" s="33">
        <v>1241374.8</v>
      </c>
      <c r="V181" s="33">
        <v>1241374.8</v>
      </c>
      <c r="W181" s="33">
        <v>0</v>
      </c>
      <c r="X181" s="33">
        <v>1241374.8</v>
      </c>
      <c r="Y181" s="20">
        <f t="shared" si="17"/>
        <v>0.11277137711198149</v>
      </c>
      <c r="Z181" s="20">
        <f t="shared" si="18"/>
        <v>0.11277137711198149</v>
      </c>
      <c r="AA181" s="20">
        <f t="shared" si="19"/>
        <v>0</v>
      </c>
      <c r="AB181" s="21">
        <f t="shared" si="20"/>
        <v>0.11277137711198149</v>
      </c>
    </row>
    <row r="182" spans="1:28" outlineLevel="4" x14ac:dyDescent="0.25">
      <c r="A182" s="15" t="s">
        <v>262</v>
      </c>
      <c r="B182" s="16" t="s">
        <v>263</v>
      </c>
      <c r="C182" s="16" t="s">
        <v>31</v>
      </c>
      <c r="D182" s="16" t="s">
        <v>39</v>
      </c>
      <c r="E182" s="16"/>
      <c r="F182" s="16" t="s">
        <v>33</v>
      </c>
      <c r="G182" s="16">
        <v>1111</v>
      </c>
      <c r="H182" s="16">
        <v>3480</v>
      </c>
      <c r="I182" s="17" t="s">
        <v>40</v>
      </c>
      <c r="J182" s="32">
        <v>105645960</v>
      </c>
      <c r="K182" s="33">
        <v>105645960</v>
      </c>
      <c r="L182" s="33">
        <v>0</v>
      </c>
      <c r="M182" s="33">
        <v>0</v>
      </c>
      <c r="N182" s="33">
        <v>0</v>
      </c>
      <c r="O182" s="33">
        <v>105645960</v>
      </c>
      <c r="P182" s="33">
        <v>0</v>
      </c>
      <c r="Q182" s="33">
        <v>0</v>
      </c>
      <c r="R182" s="33">
        <v>0</v>
      </c>
      <c r="S182" s="33">
        <v>8594214.75</v>
      </c>
      <c r="T182" s="33">
        <v>8594214.75</v>
      </c>
      <c r="U182" s="33">
        <v>97051745.25</v>
      </c>
      <c r="V182" s="33">
        <v>97051745.25</v>
      </c>
      <c r="W182" s="33">
        <v>0</v>
      </c>
      <c r="X182" s="33">
        <v>97051745.25</v>
      </c>
      <c r="Y182" s="20">
        <f t="shared" si="17"/>
        <v>8.1349203982812021E-2</v>
      </c>
      <c r="Z182" s="20">
        <f t="shared" si="18"/>
        <v>8.1349203982812021E-2</v>
      </c>
      <c r="AA182" s="20">
        <f t="shared" si="19"/>
        <v>0</v>
      </c>
      <c r="AB182" s="21">
        <f t="shared" si="20"/>
        <v>8.1349203982812021E-2</v>
      </c>
    </row>
    <row r="183" spans="1:28" outlineLevel="4" x14ac:dyDescent="0.25">
      <c r="A183" s="15" t="s">
        <v>262</v>
      </c>
      <c r="B183" s="16" t="s">
        <v>263</v>
      </c>
      <c r="C183" s="16" t="s">
        <v>31</v>
      </c>
      <c r="D183" s="16" t="s">
        <v>41</v>
      </c>
      <c r="E183" s="16"/>
      <c r="F183" s="16" t="s">
        <v>33</v>
      </c>
      <c r="G183" s="16">
        <v>1111</v>
      </c>
      <c r="H183" s="16">
        <v>3480</v>
      </c>
      <c r="I183" s="17" t="s">
        <v>42</v>
      </c>
      <c r="J183" s="32">
        <v>41400108</v>
      </c>
      <c r="K183" s="33">
        <v>41400108</v>
      </c>
      <c r="L183" s="33">
        <v>0</v>
      </c>
      <c r="M183" s="33">
        <v>0</v>
      </c>
      <c r="N183" s="33">
        <v>0</v>
      </c>
      <c r="O183" s="33">
        <v>41400108</v>
      </c>
      <c r="P183" s="33">
        <v>0</v>
      </c>
      <c r="Q183" s="33">
        <v>0</v>
      </c>
      <c r="R183" s="33">
        <v>0</v>
      </c>
      <c r="S183" s="33">
        <v>13645860.130000001</v>
      </c>
      <c r="T183" s="33">
        <v>13645860.130000001</v>
      </c>
      <c r="U183" s="33">
        <v>27754247.870000001</v>
      </c>
      <c r="V183" s="33">
        <v>27754247.870000001</v>
      </c>
      <c r="W183" s="33">
        <v>0</v>
      </c>
      <c r="X183" s="33">
        <v>27754247.869999997</v>
      </c>
      <c r="Y183" s="20">
        <f t="shared" si="17"/>
        <v>0.32960928821731578</v>
      </c>
      <c r="Z183" s="20">
        <f t="shared" si="18"/>
        <v>0.32960928821731578</v>
      </c>
      <c r="AA183" s="20">
        <f t="shared" si="19"/>
        <v>0</v>
      </c>
      <c r="AB183" s="21">
        <f t="shared" si="20"/>
        <v>0.32960928821731578</v>
      </c>
    </row>
    <row r="184" spans="1:28" ht="30" outlineLevel="4" x14ac:dyDescent="0.25">
      <c r="A184" s="15" t="s">
        <v>262</v>
      </c>
      <c r="B184" s="16" t="s">
        <v>263</v>
      </c>
      <c r="C184" s="16" t="s">
        <v>31</v>
      </c>
      <c r="D184" s="16" t="s">
        <v>43</v>
      </c>
      <c r="E184" s="16"/>
      <c r="F184" s="16" t="s">
        <v>33</v>
      </c>
      <c r="G184" s="16">
        <v>1111</v>
      </c>
      <c r="H184" s="16">
        <v>3480</v>
      </c>
      <c r="I184" s="17" t="s">
        <v>44</v>
      </c>
      <c r="J184" s="32">
        <v>65300512</v>
      </c>
      <c r="K184" s="33">
        <v>65300512</v>
      </c>
      <c r="L184" s="33">
        <v>0</v>
      </c>
      <c r="M184" s="33">
        <v>0</v>
      </c>
      <c r="N184" s="33">
        <v>0</v>
      </c>
      <c r="O184" s="33">
        <v>65300512</v>
      </c>
      <c r="P184" s="33">
        <v>0</v>
      </c>
      <c r="Q184" s="33">
        <v>0</v>
      </c>
      <c r="R184" s="33">
        <v>0</v>
      </c>
      <c r="S184" s="33">
        <v>18544961.859999999</v>
      </c>
      <c r="T184" s="33">
        <v>18544961.859999999</v>
      </c>
      <c r="U184" s="33">
        <v>46755550.140000001</v>
      </c>
      <c r="V184" s="33">
        <v>46755550.140000001</v>
      </c>
      <c r="W184" s="33">
        <v>0</v>
      </c>
      <c r="X184" s="33">
        <v>46755550.140000001</v>
      </c>
      <c r="Y184" s="20">
        <f t="shared" si="17"/>
        <v>0.28399412641665045</v>
      </c>
      <c r="Z184" s="20">
        <f t="shared" si="18"/>
        <v>0.28399412641665045</v>
      </c>
      <c r="AA184" s="20">
        <f t="shared" si="19"/>
        <v>0</v>
      </c>
      <c r="AB184" s="21">
        <f t="shared" si="20"/>
        <v>0.28399412641665045</v>
      </c>
    </row>
    <row r="185" spans="1:28" outlineLevel="4" x14ac:dyDescent="0.25">
      <c r="A185" s="15" t="s">
        <v>262</v>
      </c>
      <c r="B185" s="16" t="s">
        <v>263</v>
      </c>
      <c r="C185" s="16" t="s">
        <v>31</v>
      </c>
      <c r="D185" s="16" t="s">
        <v>45</v>
      </c>
      <c r="E185" s="16"/>
      <c r="F185" s="16" t="s">
        <v>33</v>
      </c>
      <c r="G185" s="16">
        <v>1111</v>
      </c>
      <c r="H185" s="16">
        <v>3480</v>
      </c>
      <c r="I185" s="17" t="s">
        <v>46</v>
      </c>
      <c r="J185" s="32">
        <v>24497713</v>
      </c>
      <c r="K185" s="33">
        <v>24497713</v>
      </c>
      <c r="L185" s="33">
        <v>0</v>
      </c>
      <c r="M185" s="33">
        <v>0</v>
      </c>
      <c r="N185" s="33">
        <v>0</v>
      </c>
      <c r="O185" s="33">
        <v>24497713</v>
      </c>
      <c r="P185" s="33">
        <v>0</v>
      </c>
      <c r="Q185" s="33">
        <v>0</v>
      </c>
      <c r="R185" s="33">
        <v>0</v>
      </c>
      <c r="S185" s="33">
        <v>490748.92</v>
      </c>
      <c r="T185" s="33">
        <v>490748.92</v>
      </c>
      <c r="U185" s="33">
        <v>24006964.079999998</v>
      </c>
      <c r="V185" s="33">
        <v>24006964.079999998</v>
      </c>
      <c r="W185" s="33">
        <v>0</v>
      </c>
      <c r="X185" s="33">
        <v>24006964.079999998</v>
      </c>
      <c r="Y185" s="20">
        <f t="shared" si="17"/>
        <v>2.0032438130040953E-2</v>
      </c>
      <c r="Z185" s="20">
        <f t="shared" si="18"/>
        <v>2.0032438130040953E-2</v>
      </c>
      <c r="AA185" s="20">
        <f t="shared" si="19"/>
        <v>0</v>
      </c>
      <c r="AB185" s="21">
        <f t="shared" si="20"/>
        <v>2.0032438130040953E-2</v>
      </c>
    </row>
    <row r="186" spans="1:28" outlineLevel="4" x14ac:dyDescent="0.25">
      <c r="A186" s="15" t="s">
        <v>262</v>
      </c>
      <c r="B186" s="16" t="s">
        <v>263</v>
      </c>
      <c r="C186" s="16" t="s">
        <v>31</v>
      </c>
      <c r="D186" s="16" t="s">
        <v>47</v>
      </c>
      <c r="E186" s="16"/>
      <c r="F186" s="16" t="s">
        <v>33</v>
      </c>
      <c r="G186" s="16">
        <v>1111</v>
      </c>
      <c r="H186" s="16">
        <v>3480</v>
      </c>
      <c r="I186" s="17" t="s">
        <v>48</v>
      </c>
      <c r="J186" s="32">
        <v>21460724</v>
      </c>
      <c r="K186" s="33">
        <v>22160724</v>
      </c>
      <c r="L186" s="33">
        <v>0</v>
      </c>
      <c r="M186" s="33">
        <v>0</v>
      </c>
      <c r="N186" s="33">
        <v>0</v>
      </c>
      <c r="O186" s="33">
        <v>22160724</v>
      </c>
      <c r="P186" s="33">
        <v>0</v>
      </c>
      <c r="Q186" s="33">
        <v>0</v>
      </c>
      <c r="R186" s="33">
        <v>0</v>
      </c>
      <c r="S186" s="33">
        <v>22105979.370000001</v>
      </c>
      <c r="T186" s="33">
        <v>22105979.370000001</v>
      </c>
      <c r="U186" s="33">
        <v>54744.63</v>
      </c>
      <c r="V186" s="33">
        <v>54744.63</v>
      </c>
      <c r="W186" s="33">
        <v>0</v>
      </c>
      <c r="X186" s="33">
        <v>54744.629999998957</v>
      </c>
      <c r="Y186" s="20">
        <f t="shared" si="17"/>
        <v>0.99752965516830594</v>
      </c>
      <c r="Z186" s="20">
        <f t="shared" si="18"/>
        <v>0.99752965516830594</v>
      </c>
      <c r="AA186" s="20">
        <f t="shared" si="19"/>
        <v>0</v>
      </c>
      <c r="AB186" s="21">
        <f t="shared" si="20"/>
        <v>0.99752965516830594</v>
      </c>
    </row>
    <row r="187" spans="1:28" outlineLevel="4" x14ac:dyDescent="0.25">
      <c r="A187" s="15" t="s">
        <v>262</v>
      </c>
      <c r="B187" s="16" t="s">
        <v>263</v>
      </c>
      <c r="C187" s="16" t="s">
        <v>31</v>
      </c>
      <c r="D187" s="16" t="s">
        <v>49</v>
      </c>
      <c r="E187" s="16"/>
      <c r="F187" s="16" t="s">
        <v>33</v>
      </c>
      <c r="G187" s="16">
        <v>1111</v>
      </c>
      <c r="H187" s="16">
        <v>3480</v>
      </c>
      <c r="I187" s="17" t="s">
        <v>50</v>
      </c>
      <c r="J187" s="32">
        <v>22952115</v>
      </c>
      <c r="K187" s="33">
        <v>22952115</v>
      </c>
      <c r="L187" s="33">
        <v>0</v>
      </c>
      <c r="M187" s="33">
        <v>0</v>
      </c>
      <c r="N187" s="33">
        <v>0</v>
      </c>
      <c r="O187" s="33">
        <v>22952115</v>
      </c>
      <c r="P187" s="33">
        <v>0</v>
      </c>
      <c r="Q187" s="33">
        <v>0</v>
      </c>
      <c r="R187" s="33">
        <v>0</v>
      </c>
      <c r="S187" s="33">
        <v>6280805.0099999998</v>
      </c>
      <c r="T187" s="33">
        <v>6280805.0099999998</v>
      </c>
      <c r="U187" s="33">
        <v>16671309.99</v>
      </c>
      <c r="V187" s="33">
        <v>16671309.99</v>
      </c>
      <c r="W187" s="33">
        <v>0</v>
      </c>
      <c r="X187" s="33">
        <v>16671309.99</v>
      </c>
      <c r="Y187" s="20">
        <f t="shared" si="17"/>
        <v>0.27364820235520776</v>
      </c>
      <c r="Z187" s="20">
        <f t="shared" si="18"/>
        <v>0.27364820235520776</v>
      </c>
      <c r="AA187" s="20">
        <f t="shared" si="19"/>
        <v>0</v>
      </c>
      <c r="AB187" s="21">
        <f t="shared" si="20"/>
        <v>0.27364820235520776</v>
      </c>
    </row>
    <row r="188" spans="1:28" ht="120" outlineLevel="4" x14ac:dyDescent="0.25">
      <c r="A188" s="15" t="s">
        <v>262</v>
      </c>
      <c r="B188" s="16" t="s">
        <v>263</v>
      </c>
      <c r="C188" s="16" t="s">
        <v>31</v>
      </c>
      <c r="D188" s="16" t="s">
        <v>51</v>
      </c>
      <c r="E188" s="16" t="s">
        <v>52</v>
      </c>
      <c r="F188" s="16" t="s">
        <v>33</v>
      </c>
      <c r="G188" s="16">
        <v>1112</v>
      </c>
      <c r="H188" s="16">
        <v>3480</v>
      </c>
      <c r="I188" s="17" t="s">
        <v>53</v>
      </c>
      <c r="J188" s="32">
        <v>27758512</v>
      </c>
      <c r="K188" s="33">
        <v>27758512</v>
      </c>
      <c r="L188" s="33">
        <v>0</v>
      </c>
      <c r="M188" s="33">
        <v>0</v>
      </c>
      <c r="N188" s="33">
        <v>0</v>
      </c>
      <c r="O188" s="33">
        <v>27758512</v>
      </c>
      <c r="P188" s="33">
        <v>0</v>
      </c>
      <c r="Q188" s="33">
        <v>19147401</v>
      </c>
      <c r="R188" s="33">
        <v>0</v>
      </c>
      <c r="S188" s="33">
        <v>8611111</v>
      </c>
      <c r="T188" s="33">
        <v>8611111</v>
      </c>
      <c r="U188" s="33">
        <v>0</v>
      </c>
      <c r="V188" s="33">
        <v>0</v>
      </c>
      <c r="W188" s="33">
        <v>0</v>
      </c>
      <c r="X188" s="33">
        <v>0</v>
      </c>
      <c r="Y188" s="20">
        <f t="shared" si="17"/>
        <v>0.31021515130205829</v>
      </c>
      <c r="Z188" s="20">
        <f t="shared" si="18"/>
        <v>0.31021515130205829</v>
      </c>
      <c r="AA188" s="20">
        <f t="shared" si="19"/>
        <v>0.68978484869794177</v>
      </c>
      <c r="AB188" s="21">
        <f t="shared" si="20"/>
        <v>1</v>
      </c>
    </row>
    <row r="189" spans="1:28" ht="75" outlineLevel="4" x14ac:dyDescent="0.25">
      <c r="A189" s="15" t="s">
        <v>262</v>
      </c>
      <c r="B189" s="16" t="s">
        <v>263</v>
      </c>
      <c r="C189" s="16" t="s">
        <v>31</v>
      </c>
      <c r="D189" s="16" t="s">
        <v>54</v>
      </c>
      <c r="E189" s="16" t="s">
        <v>52</v>
      </c>
      <c r="F189" s="16" t="s">
        <v>33</v>
      </c>
      <c r="G189" s="16">
        <v>1112</v>
      </c>
      <c r="H189" s="16">
        <v>3480</v>
      </c>
      <c r="I189" s="17" t="s">
        <v>55</v>
      </c>
      <c r="J189" s="32">
        <v>1500460</v>
      </c>
      <c r="K189" s="33">
        <v>1500460</v>
      </c>
      <c r="L189" s="33">
        <v>0</v>
      </c>
      <c r="M189" s="33">
        <v>0</v>
      </c>
      <c r="N189" s="33">
        <v>0</v>
      </c>
      <c r="O189" s="33">
        <v>1500460</v>
      </c>
      <c r="P189" s="33">
        <v>0</v>
      </c>
      <c r="Q189" s="33">
        <v>1036084</v>
      </c>
      <c r="R189" s="33">
        <v>0</v>
      </c>
      <c r="S189" s="33">
        <v>464376</v>
      </c>
      <c r="T189" s="33">
        <v>464376</v>
      </c>
      <c r="U189" s="33">
        <v>0</v>
      </c>
      <c r="V189" s="33">
        <v>0</v>
      </c>
      <c r="W189" s="33">
        <v>0</v>
      </c>
      <c r="X189" s="33">
        <v>0</v>
      </c>
      <c r="Y189" s="20">
        <f t="shared" si="17"/>
        <v>0.30948909001239622</v>
      </c>
      <c r="Z189" s="20">
        <f t="shared" si="18"/>
        <v>0.30948909001239622</v>
      </c>
      <c r="AA189" s="20">
        <f t="shared" si="19"/>
        <v>0.69051090998760378</v>
      </c>
      <c r="AB189" s="21">
        <f t="shared" si="20"/>
        <v>1</v>
      </c>
    </row>
    <row r="190" spans="1:28" ht="120" outlineLevel="4" x14ac:dyDescent="0.25">
      <c r="A190" s="15" t="s">
        <v>262</v>
      </c>
      <c r="B190" s="16" t="s">
        <v>263</v>
      </c>
      <c r="C190" s="16" t="s">
        <v>31</v>
      </c>
      <c r="D190" s="16" t="s">
        <v>56</v>
      </c>
      <c r="E190" s="16" t="s">
        <v>52</v>
      </c>
      <c r="F190" s="16" t="s">
        <v>33</v>
      </c>
      <c r="G190" s="16">
        <v>1112</v>
      </c>
      <c r="H190" s="16">
        <v>3480</v>
      </c>
      <c r="I190" s="17" t="s">
        <v>57</v>
      </c>
      <c r="J190" s="32">
        <v>5020513</v>
      </c>
      <c r="K190" s="33">
        <v>5020513</v>
      </c>
      <c r="L190" s="33">
        <v>0</v>
      </c>
      <c r="M190" s="33">
        <v>0</v>
      </c>
      <c r="N190" s="33">
        <v>0</v>
      </c>
      <c r="O190" s="33">
        <v>5020513</v>
      </c>
      <c r="P190" s="33">
        <v>0</v>
      </c>
      <c r="Q190" s="33">
        <v>3673075</v>
      </c>
      <c r="R190" s="33">
        <v>0</v>
      </c>
      <c r="S190" s="33">
        <v>1347438</v>
      </c>
      <c r="T190" s="33">
        <v>1347438</v>
      </c>
      <c r="U190" s="33">
        <v>0</v>
      </c>
      <c r="V190" s="33">
        <v>0</v>
      </c>
      <c r="W190" s="33">
        <v>0</v>
      </c>
      <c r="X190" s="33">
        <v>0</v>
      </c>
      <c r="Y190" s="20">
        <f t="shared" si="17"/>
        <v>0.26838651747341358</v>
      </c>
      <c r="Z190" s="20">
        <f t="shared" si="18"/>
        <v>0.26838651747341358</v>
      </c>
      <c r="AA190" s="20">
        <f t="shared" si="19"/>
        <v>0.73161348252658642</v>
      </c>
      <c r="AB190" s="21">
        <f t="shared" si="20"/>
        <v>1</v>
      </c>
    </row>
    <row r="191" spans="1:28" ht="90" outlineLevel="4" x14ac:dyDescent="0.25">
      <c r="A191" s="15" t="s">
        <v>262</v>
      </c>
      <c r="B191" s="16" t="s">
        <v>263</v>
      </c>
      <c r="C191" s="16" t="s">
        <v>31</v>
      </c>
      <c r="D191" s="16" t="s">
        <v>58</v>
      </c>
      <c r="E191" s="16" t="s">
        <v>52</v>
      </c>
      <c r="F191" s="16" t="s">
        <v>33</v>
      </c>
      <c r="G191" s="16">
        <v>1112</v>
      </c>
      <c r="H191" s="16">
        <v>3480</v>
      </c>
      <c r="I191" s="17" t="s">
        <v>59</v>
      </c>
      <c r="J191" s="32">
        <v>9002761</v>
      </c>
      <c r="K191" s="33">
        <v>9002761</v>
      </c>
      <c r="L191" s="33">
        <v>0</v>
      </c>
      <c r="M191" s="33">
        <v>0</v>
      </c>
      <c r="N191" s="33">
        <v>0</v>
      </c>
      <c r="O191" s="33">
        <v>9002761</v>
      </c>
      <c r="P191" s="33">
        <v>0</v>
      </c>
      <c r="Q191" s="33">
        <v>6216515</v>
      </c>
      <c r="R191" s="33">
        <v>0</v>
      </c>
      <c r="S191" s="33">
        <v>2786246</v>
      </c>
      <c r="T191" s="33">
        <v>2786246</v>
      </c>
      <c r="U191" s="33">
        <v>0</v>
      </c>
      <c r="V191" s="33">
        <v>0</v>
      </c>
      <c r="W191" s="33">
        <v>0</v>
      </c>
      <c r="X191" s="33">
        <v>0</v>
      </c>
      <c r="Y191" s="20">
        <f t="shared" si="17"/>
        <v>0.30948794486491421</v>
      </c>
      <c r="Z191" s="20">
        <f t="shared" si="18"/>
        <v>0.30948794486491421</v>
      </c>
      <c r="AA191" s="20">
        <f t="shared" si="19"/>
        <v>0.69051205513508573</v>
      </c>
      <c r="AB191" s="21">
        <f t="shared" si="20"/>
        <v>1</v>
      </c>
    </row>
    <row r="192" spans="1:28" ht="90" outlineLevel="4" x14ac:dyDescent="0.25">
      <c r="A192" s="15" t="s">
        <v>262</v>
      </c>
      <c r="B192" s="16" t="s">
        <v>263</v>
      </c>
      <c r="C192" s="16" t="s">
        <v>31</v>
      </c>
      <c r="D192" s="16" t="s">
        <v>60</v>
      </c>
      <c r="E192" s="16" t="s">
        <v>52</v>
      </c>
      <c r="F192" s="16" t="s">
        <v>33</v>
      </c>
      <c r="G192" s="16">
        <v>1112</v>
      </c>
      <c r="H192" s="16">
        <v>3480</v>
      </c>
      <c r="I192" s="17" t="s">
        <v>61</v>
      </c>
      <c r="J192" s="32">
        <v>4501380</v>
      </c>
      <c r="K192" s="33">
        <v>4501380</v>
      </c>
      <c r="L192" s="33">
        <v>0</v>
      </c>
      <c r="M192" s="33">
        <v>0</v>
      </c>
      <c r="N192" s="33">
        <v>0</v>
      </c>
      <c r="O192" s="33">
        <v>4501380</v>
      </c>
      <c r="P192" s="33">
        <v>0</v>
      </c>
      <c r="Q192" s="33">
        <v>3108259</v>
      </c>
      <c r="R192" s="33">
        <v>0</v>
      </c>
      <c r="S192" s="33">
        <v>1393121</v>
      </c>
      <c r="T192" s="33">
        <v>1393121</v>
      </c>
      <c r="U192" s="33">
        <v>0</v>
      </c>
      <c r="V192" s="33">
        <v>0</v>
      </c>
      <c r="W192" s="33">
        <v>0</v>
      </c>
      <c r="X192" s="33">
        <v>0</v>
      </c>
      <c r="Y192" s="20">
        <f t="shared" si="17"/>
        <v>0.30948753493373143</v>
      </c>
      <c r="Z192" s="20">
        <f t="shared" si="18"/>
        <v>0.30948753493373143</v>
      </c>
      <c r="AA192" s="20">
        <f t="shared" si="19"/>
        <v>0.69051246506626862</v>
      </c>
      <c r="AB192" s="21">
        <f t="shared" si="20"/>
        <v>1</v>
      </c>
    </row>
    <row r="193" spans="1:28" ht="75" outlineLevel="4" x14ac:dyDescent="0.25">
      <c r="A193" s="15" t="s">
        <v>262</v>
      </c>
      <c r="B193" s="16" t="s">
        <v>263</v>
      </c>
      <c r="C193" s="16" t="s">
        <v>31</v>
      </c>
      <c r="D193" s="16" t="s">
        <v>62</v>
      </c>
      <c r="E193" s="16" t="s">
        <v>52</v>
      </c>
      <c r="F193" s="16" t="s">
        <v>33</v>
      </c>
      <c r="G193" s="16">
        <v>1112</v>
      </c>
      <c r="H193" s="16">
        <v>3480</v>
      </c>
      <c r="I193" s="17" t="s">
        <v>63</v>
      </c>
      <c r="J193" s="32">
        <v>14045220</v>
      </c>
      <c r="K193" s="33">
        <v>14045220</v>
      </c>
      <c r="L193" s="33">
        <v>0</v>
      </c>
      <c r="M193" s="33">
        <v>0</v>
      </c>
      <c r="N193" s="33">
        <v>0</v>
      </c>
      <c r="O193" s="33">
        <v>14045220</v>
      </c>
      <c r="P193" s="33">
        <v>0</v>
      </c>
      <c r="Q193" s="33">
        <v>11000244.720000001</v>
      </c>
      <c r="R193" s="33">
        <v>0</v>
      </c>
      <c r="S193" s="33">
        <v>3044975.28</v>
      </c>
      <c r="T193" s="33">
        <v>3044975.28</v>
      </c>
      <c r="U193" s="33">
        <v>0</v>
      </c>
      <c r="V193" s="33">
        <v>0</v>
      </c>
      <c r="W193" s="33">
        <v>0</v>
      </c>
      <c r="X193" s="33">
        <v>-4.6566128730773926E-10</v>
      </c>
      <c r="Y193" s="20">
        <f t="shared" si="17"/>
        <v>0.2167979768205838</v>
      </c>
      <c r="Z193" s="20">
        <f t="shared" si="18"/>
        <v>0.2167979768205838</v>
      </c>
      <c r="AA193" s="20">
        <f t="shared" si="19"/>
        <v>0.78320202317941623</v>
      </c>
      <c r="AB193" s="21">
        <f t="shared" si="20"/>
        <v>1</v>
      </c>
    </row>
    <row r="194" spans="1:28" outlineLevel="3" x14ac:dyDescent="0.25">
      <c r="A194" s="37"/>
      <c r="B194" s="37"/>
      <c r="C194" s="36" t="s">
        <v>462</v>
      </c>
      <c r="D194" s="37"/>
      <c r="E194" s="37"/>
      <c r="F194" s="37"/>
      <c r="G194" s="37"/>
      <c r="H194" s="37"/>
      <c r="I194" s="38"/>
      <c r="J194" s="39">
        <f t="shared" ref="J194:X194" si="27">SUBTOTAL(9,J180:J193)</f>
        <v>490086978</v>
      </c>
      <c r="K194" s="40">
        <f t="shared" si="27"/>
        <v>490786978</v>
      </c>
      <c r="L194" s="40">
        <f t="shared" si="27"/>
        <v>0</v>
      </c>
      <c r="M194" s="40">
        <f t="shared" si="27"/>
        <v>0</v>
      </c>
      <c r="N194" s="40">
        <v>0</v>
      </c>
      <c r="O194" s="40">
        <f t="shared" si="27"/>
        <v>490786978</v>
      </c>
      <c r="P194" s="40">
        <f t="shared" si="27"/>
        <v>0</v>
      </c>
      <c r="Q194" s="40">
        <f t="shared" si="27"/>
        <v>44181578.719999999</v>
      </c>
      <c r="R194" s="40">
        <f t="shared" si="27"/>
        <v>0</v>
      </c>
      <c r="S194" s="40">
        <f t="shared" si="27"/>
        <v>124231299.92000002</v>
      </c>
      <c r="T194" s="40">
        <f t="shared" si="27"/>
        <v>124231299.92000002</v>
      </c>
      <c r="U194" s="40">
        <f t="shared" si="27"/>
        <v>322374099.35999995</v>
      </c>
      <c r="V194" s="40">
        <f t="shared" si="27"/>
        <v>322374099.35999995</v>
      </c>
      <c r="W194" s="40">
        <f t="shared" si="27"/>
        <v>0</v>
      </c>
      <c r="X194" s="40">
        <f t="shared" si="27"/>
        <v>322374099.35999995</v>
      </c>
      <c r="Y194" s="41">
        <f t="shared" si="17"/>
        <v>0.25312672399388725</v>
      </c>
      <c r="Z194" s="41">
        <f t="shared" si="18"/>
        <v>0.25312672399388725</v>
      </c>
      <c r="AA194" s="41">
        <f t="shared" si="19"/>
        <v>9.0021905022916071E-2</v>
      </c>
      <c r="AB194" s="41">
        <f t="shared" si="20"/>
        <v>0.34314862901680332</v>
      </c>
    </row>
    <row r="195" spans="1:28" outlineLevel="4" x14ac:dyDescent="0.25">
      <c r="A195" s="15" t="s">
        <v>262</v>
      </c>
      <c r="B195" s="16" t="s">
        <v>263</v>
      </c>
      <c r="C195" s="16" t="s">
        <v>64</v>
      </c>
      <c r="D195" s="16" t="s">
        <v>65</v>
      </c>
      <c r="E195" s="16"/>
      <c r="F195" s="16" t="s">
        <v>33</v>
      </c>
      <c r="G195" s="16">
        <v>1120</v>
      </c>
      <c r="H195" s="16">
        <v>3480</v>
      </c>
      <c r="I195" s="17" t="s">
        <v>66</v>
      </c>
      <c r="J195" s="32">
        <v>250000</v>
      </c>
      <c r="K195" s="33">
        <v>250000</v>
      </c>
      <c r="L195" s="33">
        <v>0</v>
      </c>
      <c r="M195" s="33">
        <v>0</v>
      </c>
      <c r="N195" s="33">
        <v>0</v>
      </c>
      <c r="O195" s="33">
        <v>250000</v>
      </c>
      <c r="P195" s="33">
        <v>0</v>
      </c>
      <c r="Q195" s="33">
        <v>0</v>
      </c>
      <c r="R195" s="33">
        <v>0</v>
      </c>
      <c r="S195" s="33">
        <v>0</v>
      </c>
      <c r="T195" s="33">
        <v>0</v>
      </c>
      <c r="U195" s="33">
        <v>62500</v>
      </c>
      <c r="V195" s="33">
        <v>250000</v>
      </c>
      <c r="W195" s="33">
        <v>0</v>
      </c>
      <c r="X195" s="33">
        <v>250000</v>
      </c>
      <c r="Y195" s="20">
        <f t="shared" si="17"/>
        <v>0</v>
      </c>
      <c r="Z195" s="20">
        <f t="shared" si="18"/>
        <v>0</v>
      </c>
      <c r="AA195" s="20">
        <f t="shared" si="19"/>
        <v>0</v>
      </c>
      <c r="AB195" s="21">
        <f t="shared" si="20"/>
        <v>0</v>
      </c>
    </row>
    <row r="196" spans="1:28" outlineLevel="4" x14ac:dyDescent="0.25">
      <c r="A196" s="15" t="s">
        <v>262</v>
      </c>
      <c r="B196" s="16" t="s">
        <v>263</v>
      </c>
      <c r="C196" s="16" t="s">
        <v>64</v>
      </c>
      <c r="D196" s="16" t="s">
        <v>67</v>
      </c>
      <c r="E196" s="16"/>
      <c r="F196" s="16" t="s">
        <v>33</v>
      </c>
      <c r="G196" s="16">
        <v>1120</v>
      </c>
      <c r="H196" s="16">
        <v>3480</v>
      </c>
      <c r="I196" s="17" t="s">
        <v>68</v>
      </c>
      <c r="J196" s="32">
        <v>100000</v>
      </c>
      <c r="K196" s="33">
        <v>100000</v>
      </c>
      <c r="L196" s="33">
        <v>0</v>
      </c>
      <c r="M196" s="33">
        <v>0</v>
      </c>
      <c r="N196" s="33">
        <v>0</v>
      </c>
      <c r="O196" s="33">
        <v>100000</v>
      </c>
      <c r="P196" s="33">
        <v>0</v>
      </c>
      <c r="Q196" s="33">
        <v>0</v>
      </c>
      <c r="R196" s="33">
        <v>0</v>
      </c>
      <c r="S196" s="33">
        <v>0</v>
      </c>
      <c r="T196" s="33">
        <v>0</v>
      </c>
      <c r="U196" s="33">
        <v>25000</v>
      </c>
      <c r="V196" s="33">
        <v>100000</v>
      </c>
      <c r="W196" s="33">
        <v>0</v>
      </c>
      <c r="X196" s="33">
        <v>100000</v>
      </c>
      <c r="Y196" s="20">
        <f t="shared" si="17"/>
        <v>0</v>
      </c>
      <c r="Z196" s="20">
        <f t="shared" si="18"/>
        <v>0</v>
      </c>
      <c r="AA196" s="20">
        <f t="shared" si="19"/>
        <v>0</v>
      </c>
      <c r="AB196" s="21">
        <f t="shared" si="20"/>
        <v>0</v>
      </c>
    </row>
    <row r="197" spans="1:28" ht="30" outlineLevel="4" x14ac:dyDescent="0.25">
      <c r="A197" s="15" t="s">
        <v>262</v>
      </c>
      <c r="B197" s="16" t="s">
        <v>263</v>
      </c>
      <c r="C197" s="16" t="s">
        <v>64</v>
      </c>
      <c r="D197" s="16" t="s">
        <v>215</v>
      </c>
      <c r="E197" s="16"/>
      <c r="F197" s="16" t="s">
        <v>33</v>
      </c>
      <c r="G197" s="16">
        <v>1120</v>
      </c>
      <c r="H197" s="16">
        <v>3480</v>
      </c>
      <c r="I197" s="17" t="s">
        <v>216</v>
      </c>
      <c r="J197" s="32">
        <v>796487</v>
      </c>
      <c r="K197" s="33">
        <v>796487</v>
      </c>
      <c r="L197" s="33">
        <v>0</v>
      </c>
      <c r="M197" s="33">
        <v>0</v>
      </c>
      <c r="N197" s="33">
        <v>0</v>
      </c>
      <c r="O197" s="33">
        <v>796487</v>
      </c>
      <c r="P197" s="33">
        <v>0</v>
      </c>
      <c r="Q197" s="33">
        <v>0</v>
      </c>
      <c r="R197" s="33">
        <v>0</v>
      </c>
      <c r="S197" s="33">
        <v>0</v>
      </c>
      <c r="T197" s="33">
        <v>0</v>
      </c>
      <c r="U197" s="33">
        <v>199122</v>
      </c>
      <c r="V197" s="33">
        <v>796487</v>
      </c>
      <c r="W197" s="33">
        <v>0</v>
      </c>
      <c r="X197" s="33">
        <v>796487</v>
      </c>
      <c r="Y197" s="20">
        <f t="shared" si="17"/>
        <v>0</v>
      </c>
      <c r="Z197" s="20">
        <f t="shared" si="18"/>
        <v>0</v>
      </c>
      <c r="AA197" s="20">
        <f t="shared" si="19"/>
        <v>0</v>
      </c>
      <c r="AB197" s="21">
        <f t="shared" si="20"/>
        <v>0</v>
      </c>
    </row>
    <row r="198" spans="1:28" ht="75" outlineLevel="4" x14ac:dyDescent="0.25">
      <c r="A198" s="15" t="s">
        <v>262</v>
      </c>
      <c r="B198" s="16" t="s">
        <v>263</v>
      </c>
      <c r="C198" s="16" t="s">
        <v>64</v>
      </c>
      <c r="D198" s="16" t="s">
        <v>71</v>
      </c>
      <c r="E198" s="16"/>
      <c r="F198" s="16" t="s">
        <v>33</v>
      </c>
      <c r="G198" s="16">
        <v>1120</v>
      </c>
      <c r="H198" s="16">
        <v>3480</v>
      </c>
      <c r="I198" s="17" t="s">
        <v>72</v>
      </c>
      <c r="J198" s="32">
        <v>2000000</v>
      </c>
      <c r="K198" s="33">
        <v>2000000</v>
      </c>
      <c r="L198" s="33">
        <v>0</v>
      </c>
      <c r="M198" s="33">
        <v>0</v>
      </c>
      <c r="N198" s="33">
        <v>0</v>
      </c>
      <c r="O198" s="33">
        <v>2000000</v>
      </c>
      <c r="P198" s="33">
        <v>0</v>
      </c>
      <c r="Q198" s="33">
        <v>0</v>
      </c>
      <c r="R198" s="33">
        <v>0</v>
      </c>
      <c r="S198" s="33">
        <v>0</v>
      </c>
      <c r="T198" s="33">
        <v>0</v>
      </c>
      <c r="U198" s="33">
        <v>500000</v>
      </c>
      <c r="V198" s="33">
        <v>2000000</v>
      </c>
      <c r="W198" s="33">
        <v>0</v>
      </c>
      <c r="X198" s="33">
        <v>2000000</v>
      </c>
      <c r="Y198" s="20">
        <f t="shared" si="17"/>
        <v>0</v>
      </c>
      <c r="Z198" s="20">
        <f t="shared" si="18"/>
        <v>0</v>
      </c>
      <c r="AA198" s="20">
        <f t="shared" si="19"/>
        <v>0</v>
      </c>
      <c r="AB198" s="21">
        <f t="shared" si="20"/>
        <v>0</v>
      </c>
    </row>
    <row r="199" spans="1:28" outlineLevel="4" x14ac:dyDescent="0.25">
      <c r="A199" s="15" t="s">
        <v>262</v>
      </c>
      <c r="B199" s="16" t="s">
        <v>263</v>
      </c>
      <c r="C199" s="16" t="s">
        <v>64</v>
      </c>
      <c r="D199" s="16" t="s">
        <v>81</v>
      </c>
      <c r="E199" s="16"/>
      <c r="F199" s="16" t="s">
        <v>33</v>
      </c>
      <c r="G199" s="16">
        <v>1120</v>
      </c>
      <c r="H199" s="16">
        <v>3480</v>
      </c>
      <c r="I199" s="17" t="s">
        <v>82</v>
      </c>
      <c r="J199" s="32">
        <v>866034</v>
      </c>
      <c r="K199" s="33">
        <v>866034</v>
      </c>
      <c r="L199" s="33">
        <v>0</v>
      </c>
      <c r="M199" s="33">
        <v>0</v>
      </c>
      <c r="N199" s="33">
        <v>0</v>
      </c>
      <c r="O199" s="33">
        <v>866034</v>
      </c>
      <c r="P199" s="33">
        <v>0</v>
      </c>
      <c r="Q199" s="33">
        <v>0</v>
      </c>
      <c r="R199" s="33">
        <v>0</v>
      </c>
      <c r="S199" s="33">
        <v>123000</v>
      </c>
      <c r="T199" s="33">
        <v>123000</v>
      </c>
      <c r="U199" s="33">
        <v>93510</v>
      </c>
      <c r="V199" s="33">
        <v>743034</v>
      </c>
      <c r="W199" s="33">
        <v>0</v>
      </c>
      <c r="X199" s="33">
        <v>743034</v>
      </c>
      <c r="Y199" s="20">
        <f t="shared" si="17"/>
        <v>0.14202675645528928</v>
      </c>
      <c r="Z199" s="20">
        <f t="shared" si="18"/>
        <v>0.14202675645528928</v>
      </c>
      <c r="AA199" s="20">
        <f t="shared" si="19"/>
        <v>0</v>
      </c>
      <c r="AB199" s="21">
        <f t="shared" si="20"/>
        <v>0.14202675645528928</v>
      </c>
    </row>
    <row r="200" spans="1:28" outlineLevel="4" x14ac:dyDescent="0.25">
      <c r="A200" s="15" t="s">
        <v>262</v>
      </c>
      <c r="B200" s="16" t="s">
        <v>263</v>
      </c>
      <c r="C200" s="16" t="s">
        <v>64</v>
      </c>
      <c r="D200" s="16" t="s">
        <v>91</v>
      </c>
      <c r="E200" s="16"/>
      <c r="F200" s="16" t="s">
        <v>33</v>
      </c>
      <c r="G200" s="16">
        <v>1120</v>
      </c>
      <c r="H200" s="16">
        <v>3480</v>
      </c>
      <c r="I200" s="17" t="s">
        <v>92</v>
      </c>
      <c r="J200" s="32">
        <v>200000</v>
      </c>
      <c r="K200" s="33">
        <v>200000</v>
      </c>
      <c r="L200" s="33">
        <v>0</v>
      </c>
      <c r="M200" s="33">
        <v>0</v>
      </c>
      <c r="N200" s="33">
        <v>0</v>
      </c>
      <c r="O200" s="33">
        <v>200000</v>
      </c>
      <c r="P200" s="33">
        <v>0</v>
      </c>
      <c r="Q200" s="33">
        <v>0</v>
      </c>
      <c r="R200" s="33">
        <v>0</v>
      </c>
      <c r="S200" s="33">
        <v>0</v>
      </c>
      <c r="T200" s="33">
        <v>0</v>
      </c>
      <c r="U200" s="33">
        <v>50000</v>
      </c>
      <c r="V200" s="33">
        <v>200000</v>
      </c>
      <c r="W200" s="33">
        <v>0</v>
      </c>
      <c r="X200" s="33">
        <v>200000</v>
      </c>
      <c r="Y200" s="20">
        <f t="shared" si="17"/>
        <v>0</v>
      </c>
      <c r="Z200" s="20">
        <f t="shared" si="18"/>
        <v>0</v>
      </c>
      <c r="AA200" s="20">
        <f t="shared" si="19"/>
        <v>0</v>
      </c>
      <c r="AB200" s="21">
        <f t="shared" si="20"/>
        <v>0</v>
      </c>
    </row>
    <row r="201" spans="1:28" ht="30" outlineLevel="4" x14ac:dyDescent="0.25">
      <c r="A201" s="15" t="s">
        <v>262</v>
      </c>
      <c r="B201" s="16" t="s">
        <v>263</v>
      </c>
      <c r="C201" s="16" t="s">
        <v>64</v>
      </c>
      <c r="D201" s="16" t="s">
        <v>227</v>
      </c>
      <c r="E201" s="16"/>
      <c r="F201" s="16" t="s">
        <v>33</v>
      </c>
      <c r="G201" s="16">
        <v>1120</v>
      </c>
      <c r="H201" s="16">
        <v>3480</v>
      </c>
      <c r="I201" s="17" t="s">
        <v>228</v>
      </c>
      <c r="J201" s="32">
        <v>200000</v>
      </c>
      <c r="K201" s="33">
        <v>200000</v>
      </c>
      <c r="L201" s="33">
        <v>0</v>
      </c>
      <c r="M201" s="33">
        <v>0</v>
      </c>
      <c r="N201" s="33">
        <v>0</v>
      </c>
      <c r="O201" s="33">
        <v>200000</v>
      </c>
      <c r="P201" s="33">
        <v>0</v>
      </c>
      <c r="Q201" s="33">
        <v>0</v>
      </c>
      <c r="R201" s="33">
        <v>0</v>
      </c>
      <c r="S201" s="33">
        <v>0</v>
      </c>
      <c r="T201" s="33">
        <v>0</v>
      </c>
      <c r="U201" s="33">
        <v>50000</v>
      </c>
      <c r="V201" s="33">
        <v>200000</v>
      </c>
      <c r="W201" s="33">
        <v>0</v>
      </c>
      <c r="X201" s="33">
        <v>200000</v>
      </c>
      <c r="Y201" s="20">
        <f t="shared" si="17"/>
        <v>0</v>
      </c>
      <c r="Z201" s="20">
        <f t="shared" si="18"/>
        <v>0</v>
      </c>
      <c r="AA201" s="20">
        <f t="shared" si="19"/>
        <v>0</v>
      </c>
      <c r="AB201" s="21">
        <f t="shared" si="20"/>
        <v>0</v>
      </c>
    </row>
    <row r="202" spans="1:28" ht="45" outlineLevel="4" x14ac:dyDescent="0.25">
      <c r="A202" s="15" t="s">
        <v>262</v>
      </c>
      <c r="B202" s="16" t="s">
        <v>263</v>
      </c>
      <c r="C202" s="16" t="s">
        <v>64</v>
      </c>
      <c r="D202" s="16" t="s">
        <v>93</v>
      </c>
      <c r="E202" s="16"/>
      <c r="F202" s="16" t="s">
        <v>33</v>
      </c>
      <c r="G202" s="16">
        <v>1120</v>
      </c>
      <c r="H202" s="16">
        <v>3480</v>
      </c>
      <c r="I202" s="17" t="s">
        <v>94</v>
      </c>
      <c r="J202" s="32">
        <v>100000</v>
      </c>
      <c r="K202" s="33">
        <v>100000</v>
      </c>
      <c r="L202" s="33">
        <v>0</v>
      </c>
      <c r="M202" s="33">
        <v>0</v>
      </c>
      <c r="N202" s="33">
        <v>0</v>
      </c>
      <c r="O202" s="33">
        <v>100000</v>
      </c>
      <c r="P202" s="33">
        <v>0</v>
      </c>
      <c r="Q202" s="33">
        <v>0</v>
      </c>
      <c r="R202" s="33">
        <v>0</v>
      </c>
      <c r="S202" s="33">
        <v>0</v>
      </c>
      <c r="T202" s="33">
        <v>0</v>
      </c>
      <c r="U202" s="33">
        <v>25000</v>
      </c>
      <c r="V202" s="33">
        <v>100000</v>
      </c>
      <c r="W202" s="33">
        <v>0</v>
      </c>
      <c r="X202" s="33">
        <v>100000</v>
      </c>
      <c r="Y202" s="20">
        <f t="shared" si="17"/>
        <v>0</v>
      </c>
      <c r="Z202" s="20">
        <f t="shared" si="18"/>
        <v>0</v>
      </c>
      <c r="AA202" s="20">
        <f t="shared" si="19"/>
        <v>0</v>
      </c>
      <c r="AB202" s="21">
        <f t="shared" si="20"/>
        <v>0</v>
      </c>
    </row>
    <row r="203" spans="1:28" outlineLevel="3" x14ac:dyDescent="0.25">
      <c r="A203" s="37"/>
      <c r="B203" s="37"/>
      <c r="C203" s="36" t="s">
        <v>463</v>
      </c>
      <c r="D203" s="37"/>
      <c r="E203" s="37"/>
      <c r="F203" s="37"/>
      <c r="G203" s="37"/>
      <c r="H203" s="37"/>
      <c r="I203" s="38"/>
      <c r="J203" s="39">
        <f t="shared" ref="J203:X203" si="28">SUBTOTAL(9,J195:J202)</f>
        <v>4512521</v>
      </c>
      <c r="K203" s="40">
        <f t="shared" si="28"/>
        <v>4512521</v>
      </c>
      <c r="L203" s="40">
        <f t="shared" si="28"/>
        <v>0</v>
      </c>
      <c r="M203" s="40">
        <f t="shared" si="28"/>
        <v>0</v>
      </c>
      <c r="N203" s="40">
        <v>0</v>
      </c>
      <c r="O203" s="40">
        <f t="shared" si="28"/>
        <v>4512521</v>
      </c>
      <c r="P203" s="40">
        <f t="shared" si="28"/>
        <v>0</v>
      </c>
      <c r="Q203" s="40">
        <f t="shared" si="28"/>
        <v>0</v>
      </c>
      <c r="R203" s="40">
        <f t="shared" si="28"/>
        <v>0</v>
      </c>
      <c r="S203" s="40">
        <f t="shared" si="28"/>
        <v>123000</v>
      </c>
      <c r="T203" s="40">
        <f t="shared" si="28"/>
        <v>123000</v>
      </c>
      <c r="U203" s="40">
        <f t="shared" si="28"/>
        <v>1005132</v>
      </c>
      <c r="V203" s="40">
        <f t="shared" si="28"/>
        <v>4389521</v>
      </c>
      <c r="W203" s="40">
        <f t="shared" si="28"/>
        <v>0</v>
      </c>
      <c r="X203" s="40">
        <f t="shared" si="28"/>
        <v>4389521</v>
      </c>
      <c r="Y203" s="41">
        <f t="shared" ref="Y203:Y266" si="29">$S203/$K203</f>
        <v>2.7257490879266821E-2</v>
      </c>
      <c r="Z203" s="41">
        <f t="shared" ref="Z203:Z266" si="30">$S203/$O203</f>
        <v>2.7257490879266821E-2</v>
      </c>
      <c r="AA203" s="41">
        <f t="shared" ref="AA203:AA266" si="31">(($P203+$Q203+$R203)/$O203)</f>
        <v>0</v>
      </c>
      <c r="AB203" s="41">
        <f t="shared" ref="AB203:AB266" si="32">$Z203+$AA203</f>
        <v>2.7257490879266821E-2</v>
      </c>
    </row>
    <row r="204" spans="1:28" outlineLevel="4" x14ac:dyDescent="0.25">
      <c r="A204" s="15" t="s">
        <v>262</v>
      </c>
      <c r="B204" s="16" t="s">
        <v>263</v>
      </c>
      <c r="C204" s="16" t="s">
        <v>95</v>
      </c>
      <c r="D204" s="16" t="s">
        <v>98</v>
      </c>
      <c r="E204" s="16"/>
      <c r="F204" s="16" t="s">
        <v>33</v>
      </c>
      <c r="G204" s="16">
        <v>1120</v>
      </c>
      <c r="H204" s="16">
        <v>3480</v>
      </c>
      <c r="I204" s="17" t="s">
        <v>99</v>
      </c>
      <c r="J204" s="32">
        <v>100000</v>
      </c>
      <c r="K204" s="33">
        <v>100000</v>
      </c>
      <c r="L204" s="33">
        <v>0</v>
      </c>
      <c r="M204" s="33">
        <v>0</v>
      </c>
      <c r="N204" s="33">
        <v>0</v>
      </c>
      <c r="O204" s="33">
        <v>100000</v>
      </c>
      <c r="P204" s="33">
        <v>0</v>
      </c>
      <c r="Q204" s="33">
        <v>0</v>
      </c>
      <c r="R204" s="33">
        <v>0</v>
      </c>
      <c r="S204" s="33">
        <v>0</v>
      </c>
      <c r="T204" s="33">
        <v>0</v>
      </c>
      <c r="U204" s="33">
        <v>25000</v>
      </c>
      <c r="V204" s="33">
        <v>100000</v>
      </c>
      <c r="W204" s="33">
        <v>0</v>
      </c>
      <c r="X204" s="33">
        <v>100000</v>
      </c>
      <c r="Y204" s="20">
        <f t="shared" si="29"/>
        <v>0</v>
      </c>
      <c r="Z204" s="20">
        <f t="shared" si="30"/>
        <v>0</v>
      </c>
      <c r="AA204" s="20">
        <f t="shared" si="31"/>
        <v>0</v>
      </c>
      <c r="AB204" s="21">
        <f t="shared" si="32"/>
        <v>0</v>
      </c>
    </row>
    <row r="205" spans="1:28" outlineLevel="4" x14ac:dyDescent="0.25">
      <c r="A205" s="15" t="s">
        <v>262</v>
      </c>
      <c r="B205" s="16" t="s">
        <v>263</v>
      </c>
      <c r="C205" s="16" t="s">
        <v>95</v>
      </c>
      <c r="D205" s="16" t="s">
        <v>102</v>
      </c>
      <c r="E205" s="16"/>
      <c r="F205" s="16" t="s">
        <v>33</v>
      </c>
      <c r="G205" s="16">
        <v>1120</v>
      </c>
      <c r="H205" s="16">
        <v>3480</v>
      </c>
      <c r="I205" s="17" t="s">
        <v>103</v>
      </c>
      <c r="J205" s="32">
        <v>3000000</v>
      </c>
      <c r="K205" s="33">
        <v>3000000</v>
      </c>
      <c r="L205" s="33">
        <v>0</v>
      </c>
      <c r="M205" s="33">
        <v>0</v>
      </c>
      <c r="N205" s="33">
        <v>0</v>
      </c>
      <c r="O205" s="33">
        <v>3000000</v>
      </c>
      <c r="P205" s="33">
        <v>0</v>
      </c>
      <c r="Q205" s="33">
        <v>0</v>
      </c>
      <c r="R205" s="33">
        <v>0</v>
      </c>
      <c r="S205" s="33">
        <v>0</v>
      </c>
      <c r="T205" s="33">
        <v>0</v>
      </c>
      <c r="U205" s="33">
        <v>750000</v>
      </c>
      <c r="V205" s="33">
        <v>3000000</v>
      </c>
      <c r="W205" s="33">
        <v>0</v>
      </c>
      <c r="X205" s="33">
        <v>3000000</v>
      </c>
      <c r="Y205" s="20">
        <f t="shared" si="29"/>
        <v>0</v>
      </c>
      <c r="Z205" s="20">
        <f t="shared" si="30"/>
        <v>0</v>
      </c>
      <c r="AA205" s="20">
        <f t="shared" si="31"/>
        <v>0</v>
      </c>
      <c r="AB205" s="21">
        <f t="shared" si="32"/>
        <v>0</v>
      </c>
    </row>
    <row r="206" spans="1:28" ht="30" outlineLevel="4" x14ac:dyDescent="0.25">
      <c r="A206" s="15" t="s">
        <v>262</v>
      </c>
      <c r="B206" s="16" t="s">
        <v>263</v>
      </c>
      <c r="C206" s="16" t="s">
        <v>95</v>
      </c>
      <c r="D206" s="16" t="s">
        <v>104</v>
      </c>
      <c r="E206" s="16"/>
      <c r="F206" s="16" t="s">
        <v>33</v>
      </c>
      <c r="G206" s="16">
        <v>1120</v>
      </c>
      <c r="H206" s="16">
        <v>3480</v>
      </c>
      <c r="I206" s="17" t="s">
        <v>105</v>
      </c>
      <c r="J206" s="32">
        <v>30000</v>
      </c>
      <c r="K206" s="33">
        <v>30000</v>
      </c>
      <c r="L206" s="33">
        <v>0</v>
      </c>
      <c r="M206" s="33">
        <v>0</v>
      </c>
      <c r="N206" s="33">
        <v>0</v>
      </c>
      <c r="O206" s="33">
        <v>30000</v>
      </c>
      <c r="P206" s="33">
        <v>0</v>
      </c>
      <c r="Q206" s="33">
        <v>0</v>
      </c>
      <c r="R206" s="33">
        <v>0</v>
      </c>
      <c r="S206" s="33">
        <v>0</v>
      </c>
      <c r="T206" s="33">
        <v>0</v>
      </c>
      <c r="U206" s="33">
        <v>7500</v>
      </c>
      <c r="V206" s="33">
        <v>30000</v>
      </c>
      <c r="W206" s="33">
        <v>0</v>
      </c>
      <c r="X206" s="33">
        <v>30000</v>
      </c>
      <c r="Y206" s="20">
        <f t="shared" si="29"/>
        <v>0</v>
      </c>
      <c r="Z206" s="20">
        <f t="shared" si="30"/>
        <v>0</v>
      </c>
      <c r="AA206" s="20">
        <f t="shared" si="31"/>
        <v>0</v>
      </c>
      <c r="AB206" s="21">
        <f t="shared" si="32"/>
        <v>0</v>
      </c>
    </row>
    <row r="207" spans="1:28" ht="30" outlineLevel="4" x14ac:dyDescent="0.25">
      <c r="A207" s="15" t="s">
        <v>262</v>
      </c>
      <c r="B207" s="16" t="s">
        <v>263</v>
      </c>
      <c r="C207" s="16" t="s">
        <v>95</v>
      </c>
      <c r="D207" s="16" t="s">
        <v>110</v>
      </c>
      <c r="E207" s="16"/>
      <c r="F207" s="16" t="s">
        <v>33</v>
      </c>
      <c r="G207" s="16">
        <v>1120</v>
      </c>
      <c r="H207" s="16">
        <v>3480</v>
      </c>
      <c r="I207" s="17" t="s">
        <v>111</v>
      </c>
      <c r="J207" s="32">
        <v>30000</v>
      </c>
      <c r="K207" s="33">
        <v>30000</v>
      </c>
      <c r="L207" s="33">
        <v>0</v>
      </c>
      <c r="M207" s="33">
        <v>0</v>
      </c>
      <c r="N207" s="33">
        <v>0</v>
      </c>
      <c r="O207" s="33">
        <v>30000</v>
      </c>
      <c r="P207" s="33">
        <v>0</v>
      </c>
      <c r="Q207" s="33">
        <v>0</v>
      </c>
      <c r="R207" s="33">
        <v>0</v>
      </c>
      <c r="S207" s="33">
        <v>0</v>
      </c>
      <c r="T207" s="33">
        <v>0</v>
      </c>
      <c r="U207" s="33">
        <v>7500</v>
      </c>
      <c r="V207" s="33">
        <v>30000</v>
      </c>
      <c r="W207" s="33">
        <v>0</v>
      </c>
      <c r="X207" s="33">
        <v>30000</v>
      </c>
      <c r="Y207" s="20">
        <f t="shared" si="29"/>
        <v>0</v>
      </c>
      <c r="Z207" s="20">
        <f t="shared" si="30"/>
        <v>0</v>
      </c>
      <c r="AA207" s="20">
        <f t="shared" si="31"/>
        <v>0</v>
      </c>
      <c r="AB207" s="21">
        <f t="shared" si="32"/>
        <v>0</v>
      </c>
    </row>
    <row r="208" spans="1:28" ht="30" outlineLevel="4" x14ac:dyDescent="0.25">
      <c r="A208" s="15" t="s">
        <v>262</v>
      </c>
      <c r="B208" s="16" t="s">
        <v>263</v>
      </c>
      <c r="C208" s="16" t="s">
        <v>95</v>
      </c>
      <c r="D208" s="16" t="s">
        <v>114</v>
      </c>
      <c r="E208" s="16"/>
      <c r="F208" s="16" t="s">
        <v>33</v>
      </c>
      <c r="G208" s="16">
        <v>1120</v>
      </c>
      <c r="H208" s="16">
        <v>3480</v>
      </c>
      <c r="I208" s="17" t="s">
        <v>115</v>
      </c>
      <c r="J208" s="32">
        <v>600000</v>
      </c>
      <c r="K208" s="33">
        <v>600000</v>
      </c>
      <c r="L208" s="33">
        <v>0</v>
      </c>
      <c r="M208" s="33">
        <v>0</v>
      </c>
      <c r="N208" s="33">
        <v>0</v>
      </c>
      <c r="O208" s="33">
        <v>600000</v>
      </c>
      <c r="P208" s="33">
        <v>0</v>
      </c>
      <c r="Q208" s="33">
        <v>0</v>
      </c>
      <c r="R208" s="33">
        <v>0</v>
      </c>
      <c r="S208" s="33">
        <v>0</v>
      </c>
      <c r="T208" s="33">
        <v>0</v>
      </c>
      <c r="U208" s="33">
        <v>150000</v>
      </c>
      <c r="V208" s="33">
        <v>600000</v>
      </c>
      <c r="W208" s="33">
        <v>0</v>
      </c>
      <c r="X208" s="33">
        <v>600000</v>
      </c>
      <c r="Y208" s="20">
        <f t="shared" si="29"/>
        <v>0</v>
      </c>
      <c r="Z208" s="20">
        <f t="shared" si="30"/>
        <v>0</v>
      </c>
      <c r="AA208" s="20">
        <f t="shared" si="31"/>
        <v>0</v>
      </c>
      <c r="AB208" s="21">
        <f t="shared" si="32"/>
        <v>0</v>
      </c>
    </row>
    <row r="209" spans="1:28" outlineLevel="3" x14ac:dyDescent="0.25">
      <c r="A209" s="37"/>
      <c r="B209" s="37"/>
      <c r="C209" s="36" t="s">
        <v>464</v>
      </c>
      <c r="D209" s="37"/>
      <c r="E209" s="37"/>
      <c r="F209" s="37"/>
      <c r="G209" s="37"/>
      <c r="H209" s="37"/>
      <c r="I209" s="38"/>
      <c r="J209" s="39">
        <f t="shared" ref="J209:X209" si="33">SUBTOTAL(9,J204:J208)</f>
        <v>3760000</v>
      </c>
      <c r="K209" s="40">
        <f t="shared" si="33"/>
        <v>3760000</v>
      </c>
      <c r="L209" s="40">
        <f t="shared" si="33"/>
        <v>0</v>
      </c>
      <c r="M209" s="40">
        <f t="shared" si="33"/>
        <v>0</v>
      </c>
      <c r="N209" s="40">
        <v>0</v>
      </c>
      <c r="O209" s="40">
        <f t="shared" si="33"/>
        <v>3760000</v>
      </c>
      <c r="P209" s="40">
        <f t="shared" si="33"/>
        <v>0</v>
      </c>
      <c r="Q209" s="40">
        <f t="shared" si="33"/>
        <v>0</v>
      </c>
      <c r="R209" s="40">
        <f t="shared" si="33"/>
        <v>0</v>
      </c>
      <c r="S209" s="40">
        <f t="shared" si="33"/>
        <v>0</v>
      </c>
      <c r="T209" s="40">
        <f t="shared" si="33"/>
        <v>0</v>
      </c>
      <c r="U209" s="40">
        <f t="shared" si="33"/>
        <v>940000</v>
      </c>
      <c r="V209" s="40">
        <f t="shared" si="33"/>
        <v>3760000</v>
      </c>
      <c r="W209" s="40">
        <f t="shared" si="33"/>
        <v>0</v>
      </c>
      <c r="X209" s="40">
        <f t="shared" si="33"/>
        <v>3760000</v>
      </c>
      <c r="Y209" s="41">
        <f t="shared" si="29"/>
        <v>0</v>
      </c>
      <c r="Z209" s="41">
        <f t="shared" si="30"/>
        <v>0</v>
      </c>
      <c r="AA209" s="41">
        <f t="shared" si="31"/>
        <v>0</v>
      </c>
      <c r="AB209" s="41">
        <f t="shared" si="32"/>
        <v>0</v>
      </c>
    </row>
    <row r="210" spans="1:28" outlineLevel="4" x14ac:dyDescent="0.25">
      <c r="A210" s="15" t="s">
        <v>262</v>
      </c>
      <c r="B210" s="16" t="s">
        <v>263</v>
      </c>
      <c r="C210" s="16" t="s">
        <v>124</v>
      </c>
      <c r="D210" s="16" t="s">
        <v>127</v>
      </c>
      <c r="E210" s="16"/>
      <c r="F210" s="16">
        <v>280</v>
      </c>
      <c r="G210" s="16">
        <v>2210</v>
      </c>
      <c r="H210" s="16">
        <v>3480</v>
      </c>
      <c r="I210" s="17" t="s">
        <v>128</v>
      </c>
      <c r="J210" s="32">
        <v>525000</v>
      </c>
      <c r="K210" s="33">
        <v>525000</v>
      </c>
      <c r="L210" s="33">
        <v>0</v>
      </c>
      <c r="M210" s="33">
        <v>0</v>
      </c>
      <c r="N210" s="33">
        <v>0</v>
      </c>
      <c r="O210" s="33">
        <v>525000</v>
      </c>
      <c r="P210" s="33">
        <v>0</v>
      </c>
      <c r="Q210" s="33">
        <v>0</v>
      </c>
      <c r="R210" s="33">
        <v>0</v>
      </c>
      <c r="S210" s="33">
        <v>0</v>
      </c>
      <c r="T210" s="33">
        <v>0</v>
      </c>
      <c r="U210" s="33">
        <v>525000</v>
      </c>
      <c r="V210" s="33">
        <v>525000</v>
      </c>
      <c r="W210" s="33">
        <v>0</v>
      </c>
      <c r="X210" s="33">
        <v>525000</v>
      </c>
      <c r="Y210" s="20">
        <f t="shared" si="29"/>
        <v>0</v>
      </c>
      <c r="Z210" s="20">
        <f t="shared" si="30"/>
        <v>0</v>
      </c>
      <c r="AA210" s="20">
        <f t="shared" si="31"/>
        <v>0</v>
      </c>
      <c r="AB210" s="21">
        <f t="shared" si="32"/>
        <v>0</v>
      </c>
    </row>
    <row r="211" spans="1:28" outlineLevel="4" x14ac:dyDescent="0.25">
      <c r="A211" s="15" t="s">
        <v>262</v>
      </c>
      <c r="B211" s="16" t="s">
        <v>263</v>
      </c>
      <c r="C211" s="16" t="s">
        <v>124</v>
      </c>
      <c r="D211" s="16" t="s">
        <v>129</v>
      </c>
      <c r="E211" s="16"/>
      <c r="F211" s="16">
        <v>280</v>
      </c>
      <c r="G211" s="16">
        <v>2210</v>
      </c>
      <c r="H211" s="16">
        <v>3480</v>
      </c>
      <c r="I211" s="17" t="s">
        <v>130</v>
      </c>
      <c r="J211" s="32">
        <v>9725000</v>
      </c>
      <c r="K211" s="33">
        <v>9725000</v>
      </c>
      <c r="L211" s="33">
        <v>0</v>
      </c>
      <c r="M211" s="33">
        <v>0</v>
      </c>
      <c r="N211" s="33">
        <v>0</v>
      </c>
      <c r="O211" s="33">
        <v>9725000</v>
      </c>
      <c r="P211" s="33">
        <v>0</v>
      </c>
      <c r="Q211" s="33">
        <v>0</v>
      </c>
      <c r="R211" s="33">
        <v>0</v>
      </c>
      <c r="S211" s="33">
        <v>0</v>
      </c>
      <c r="T211" s="33">
        <v>0</v>
      </c>
      <c r="U211" s="33">
        <v>9725000</v>
      </c>
      <c r="V211" s="33">
        <v>9725000</v>
      </c>
      <c r="W211" s="33">
        <v>0</v>
      </c>
      <c r="X211" s="33">
        <v>9725000</v>
      </c>
      <c r="Y211" s="20">
        <f t="shared" si="29"/>
        <v>0</v>
      </c>
      <c r="Z211" s="20">
        <f t="shared" si="30"/>
        <v>0</v>
      </c>
      <c r="AA211" s="20">
        <f t="shared" si="31"/>
        <v>0</v>
      </c>
      <c r="AB211" s="21">
        <f t="shared" si="32"/>
        <v>0</v>
      </c>
    </row>
    <row r="212" spans="1:28" outlineLevel="4" x14ac:dyDescent="0.25">
      <c r="A212" s="15" t="s">
        <v>262</v>
      </c>
      <c r="B212" s="16" t="s">
        <v>263</v>
      </c>
      <c r="C212" s="16" t="s">
        <v>124</v>
      </c>
      <c r="D212" s="16" t="s">
        <v>135</v>
      </c>
      <c r="E212" s="16"/>
      <c r="F212" s="16">
        <v>280</v>
      </c>
      <c r="G212" s="16">
        <v>2240</v>
      </c>
      <c r="H212" s="16">
        <v>3480</v>
      </c>
      <c r="I212" s="17" t="s">
        <v>136</v>
      </c>
      <c r="J212" s="32">
        <v>150000</v>
      </c>
      <c r="K212" s="33">
        <v>150000</v>
      </c>
      <c r="L212" s="33">
        <v>0</v>
      </c>
      <c r="M212" s="33">
        <v>0</v>
      </c>
      <c r="N212" s="33">
        <v>0</v>
      </c>
      <c r="O212" s="33">
        <v>150000</v>
      </c>
      <c r="P212" s="33">
        <v>0</v>
      </c>
      <c r="Q212" s="33">
        <v>0</v>
      </c>
      <c r="R212" s="33">
        <v>0</v>
      </c>
      <c r="S212" s="33">
        <v>0</v>
      </c>
      <c r="T212" s="33">
        <v>0</v>
      </c>
      <c r="U212" s="33">
        <v>150000</v>
      </c>
      <c r="V212" s="33">
        <v>150000</v>
      </c>
      <c r="W212" s="33">
        <v>0</v>
      </c>
      <c r="X212" s="33">
        <v>150000</v>
      </c>
      <c r="Y212" s="20">
        <f t="shared" si="29"/>
        <v>0</v>
      </c>
      <c r="Z212" s="20">
        <f t="shared" si="30"/>
        <v>0</v>
      </c>
      <c r="AA212" s="20">
        <f t="shared" si="31"/>
        <v>0</v>
      </c>
      <c r="AB212" s="21">
        <f t="shared" si="32"/>
        <v>0</v>
      </c>
    </row>
    <row r="213" spans="1:28" outlineLevel="3" x14ac:dyDescent="0.25">
      <c r="A213" s="37"/>
      <c r="B213" s="37"/>
      <c r="C213" s="36" t="s">
        <v>465</v>
      </c>
      <c r="D213" s="37"/>
      <c r="E213" s="37"/>
      <c r="F213" s="37"/>
      <c r="G213" s="37"/>
      <c r="H213" s="37"/>
      <c r="I213" s="38"/>
      <c r="J213" s="39">
        <f t="shared" ref="J213:X213" si="34">SUBTOTAL(9,J210:J212)</f>
        <v>10400000</v>
      </c>
      <c r="K213" s="40">
        <f t="shared" si="34"/>
        <v>10400000</v>
      </c>
      <c r="L213" s="40">
        <f t="shared" si="34"/>
        <v>0</v>
      </c>
      <c r="M213" s="40">
        <f t="shared" si="34"/>
        <v>0</v>
      </c>
      <c r="N213" s="40">
        <v>0</v>
      </c>
      <c r="O213" s="40">
        <f t="shared" si="34"/>
        <v>10400000</v>
      </c>
      <c r="P213" s="40">
        <f t="shared" si="34"/>
        <v>0</v>
      </c>
      <c r="Q213" s="40">
        <f t="shared" si="34"/>
        <v>0</v>
      </c>
      <c r="R213" s="40">
        <f t="shared" si="34"/>
        <v>0</v>
      </c>
      <c r="S213" s="40">
        <f t="shared" si="34"/>
        <v>0</v>
      </c>
      <c r="T213" s="40">
        <f t="shared" si="34"/>
        <v>0</v>
      </c>
      <c r="U213" s="40">
        <f t="shared" si="34"/>
        <v>10400000</v>
      </c>
      <c r="V213" s="40">
        <f t="shared" si="34"/>
        <v>10400000</v>
      </c>
      <c r="W213" s="40">
        <f t="shared" si="34"/>
        <v>0</v>
      </c>
      <c r="X213" s="40">
        <f t="shared" si="34"/>
        <v>10400000</v>
      </c>
      <c r="Y213" s="41">
        <f t="shared" si="29"/>
        <v>0</v>
      </c>
      <c r="Z213" s="41">
        <f t="shared" si="30"/>
        <v>0</v>
      </c>
      <c r="AA213" s="41">
        <f t="shared" si="31"/>
        <v>0</v>
      </c>
      <c r="AB213" s="41">
        <f t="shared" si="32"/>
        <v>0</v>
      </c>
    </row>
    <row r="214" spans="1:28" ht="120" outlineLevel="4" x14ac:dyDescent="0.25">
      <c r="A214" s="15" t="s">
        <v>262</v>
      </c>
      <c r="B214" s="16" t="s">
        <v>263</v>
      </c>
      <c r="C214" s="16" t="s">
        <v>137</v>
      </c>
      <c r="D214" s="16" t="s">
        <v>138</v>
      </c>
      <c r="E214" s="16" t="s">
        <v>52</v>
      </c>
      <c r="F214" s="16" t="s">
        <v>33</v>
      </c>
      <c r="G214" s="16">
        <v>1310</v>
      </c>
      <c r="H214" s="16">
        <v>3480</v>
      </c>
      <c r="I214" s="17" t="s">
        <v>139</v>
      </c>
      <c r="J214" s="32">
        <v>1454282</v>
      </c>
      <c r="K214" s="33">
        <v>1454282</v>
      </c>
      <c r="L214" s="33">
        <v>0</v>
      </c>
      <c r="M214" s="33">
        <v>0</v>
      </c>
      <c r="N214" s="33">
        <v>0</v>
      </c>
      <c r="O214" s="33">
        <v>1454282</v>
      </c>
      <c r="P214" s="33">
        <v>0</v>
      </c>
      <c r="Q214" s="33">
        <v>1071282.57</v>
      </c>
      <c r="R214" s="33">
        <v>0</v>
      </c>
      <c r="S214" s="33">
        <v>382999.43</v>
      </c>
      <c r="T214" s="33">
        <v>382999.43</v>
      </c>
      <c r="U214" s="33">
        <v>0</v>
      </c>
      <c r="V214" s="33">
        <v>0</v>
      </c>
      <c r="W214" s="33">
        <v>0</v>
      </c>
      <c r="X214" s="33">
        <v>-5.8207660913467407E-11</v>
      </c>
      <c r="Y214" s="20">
        <f t="shared" si="29"/>
        <v>0.263359809170436</v>
      </c>
      <c r="Z214" s="20">
        <f t="shared" si="30"/>
        <v>0.263359809170436</v>
      </c>
      <c r="AA214" s="20">
        <f t="shared" si="31"/>
        <v>0.736640190829564</v>
      </c>
      <c r="AB214" s="21">
        <f t="shared" si="32"/>
        <v>1</v>
      </c>
    </row>
    <row r="215" spans="1:28" ht="120" outlineLevel="4" x14ac:dyDescent="0.25">
      <c r="A215" s="15" t="s">
        <v>262</v>
      </c>
      <c r="B215" s="16" t="s">
        <v>263</v>
      </c>
      <c r="C215" s="16" t="s">
        <v>137</v>
      </c>
      <c r="D215" s="16" t="s">
        <v>138</v>
      </c>
      <c r="E215" s="16" t="s">
        <v>140</v>
      </c>
      <c r="F215" s="16" t="s">
        <v>33</v>
      </c>
      <c r="G215" s="16">
        <v>1310</v>
      </c>
      <c r="H215" s="16">
        <v>3480</v>
      </c>
      <c r="I215" s="17" t="s">
        <v>141</v>
      </c>
      <c r="J215" s="32">
        <v>750230</v>
      </c>
      <c r="K215" s="33">
        <v>750230</v>
      </c>
      <c r="L215" s="33">
        <v>0</v>
      </c>
      <c r="M215" s="33">
        <v>0</v>
      </c>
      <c r="N215" s="33">
        <v>0</v>
      </c>
      <c r="O215" s="33">
        <v>750230</v>
      </c>
      <c r="P215" s="33">
        <v>0</v>
      </c>
      <c r="Q215" s="33">
        <v>518043.11</v>
      </c>
      <c r="R215" s="33">
        <v>0</v>
      </c>
      <c r="S215" s="33">
        <v>232186.89</v>
      </c>
      <c r="T215" s="33">
        <v>232186.89</v>
      </c>
      <c r="U215" s="33">
        <v>0</v>
      </c>
      <c r="V215" s="33">
        <v>0</v>
      </c>
      <c r="W215" s="33">
        <v>0</v>
      </c>
      <c r="X215" s="33">
        <v>0</v>
      </c>
      <c r="Y215" s="20">
        <f t="shared" si="29"/>
        <v>0.30948761046612372</v>
      </c>
      <c r="Z215" s="20">
        <f t="shared" si="30"/>
        <v>0.30948761046612372</v>
      </c>
      <c r="AA215" s="20">
        <f t="shared" si="31"/>
        <v>0.69051238953387628</v>
      </c>
      <c r="AB215" s="21">
        <f t="shared" si="32"/>
        <v>1</v>
      </c>
    </row>
    <row r="216" spans="1:28" ht="75" outlineLevel="4" x14ac:dyDescent="0.25">
      <c r="A216" s="15" t="s">
        <v>262</v>
      </c>
      <c r="B216" s="16" t="s">
        <v>263</v>
      </c>
      <c r="C216" s="16" t="s">
        <v>137</v>
      </c>
      <c r="D216" s="16" t="s">
        <v>138</v>
      </c>
      <c r="E216" s="16" t="s">
        <v>142</v>
      </c>
      <c r="F216" s="16" t="s">
        <v>33</v>
      </c>
      <c r="G216" s="16">
        <v>1310</v>
      </c>
      <c r="H216" s="16">
        <v>3480</v>
      </c>
      <c r="I216" s="17" t="s">
        <v>143</v>
      </c>
      <c r="J216" s="32">
        <v>3257163</v>
      </c>
      <c r="K216" s="33">
        <v>3257163</v>
      </c>
      <c r="L216" s="33">
        <v>0</v>
      </c>
      <c r="M216" s="33">
        <v>0</v>
      </c>
      <c r="N216" s="33">
        <v>0</v>
      </c>
      <c r="O216" s="33">
        <v>3257163</v>
      </c>
      <c r="P216" s="33">
        <v>0</v>
      </c>
      <c r="Q216" s="33">
        <v>2548924.31</v>
      </c>
      <c r="R216" s="33">
        <v>0</v>
      </c>
      <c r="S216" s="33">
        <v>708238.69</v>
      </c>
      <c r="T216" s="33">
        <v>708238.69</v>
      </c>
      <c r="U216" s="33">
        <v>0</v>
      </c>
      <c r="V216" s="33">
        <v>0</v>
      </c>
      <c r="W216" s="33">
        <v>0</v>
      </c>
      <c r="X216" s="33">
        <v>0</v>
      </c>
      <c r="Y216" s="20">
        <f t="shared" si="29"/>
        <v>0.21744035837322231</v>
      </c>
      <c r="Z216" s="20">
        <f t="shared" si="30"/>
        <v>0.21744035837322231</v>
      </c>
      <c r="AA216" s="20">
        <f t="shared" si="31"/>
        <v>0.78255964162677771</v>
      </c>
      <c r="AB216" s="21">
        <f t="shared" si="32"/>
        <v>1</v>
      </c>
    </row>
    <row r="217" spans="1:28" ht="45" outlineLevel="4" x14ac:dyDescent="0.25">
      <c r="A217" s="15" t="s">
        <v>262</v>
      </c>
      <c r="B217" s="16" t="s">
        <v>263</v>
      </c>
      <c r="C217" s="16" t="s">
        <v>137</v>
      </c>
      <c r="D217" s="16" t="s">
        <v>174</v>
      </c>
      <c r="E217" s="16"/>
      <c r="F217" s="16" t="s">
        <v>33</v>
      </c>
      <c r="G217" s="16">
        <v>1320</v>
      </c>
      <c r="H217" s="16">
        <v>3480</v>
      </c>
      <c r="I217" s="17" t="s">
        <v>175</v>
      </c>
      <c r="J217" s="32">
        <v>334446</v>
      </c>
      <c r="K217" s="33">
        <v>334446</v>
      </c>
      <c r="L217" s="33">
        <v>0</v>
      </c>
      <c r="M217" s="33">
        <v>700000</v>
      </c>
      <c r="N217" s="33">
        <v>0</v>
      </c>
      <c r="O217" s="33">
        <v>1034446</v>
      </c>
      <c r="P217" s="33">
        <v>0</v>
      </c>
      <c r="Q217" s="33">
        <v>0</v>
      </c>
      <c r="R217" s="33">
        <v>0</v>
      </c>
      <c r="S217" s="33">
        <v>229691.62</v>
      </c>
      <c r="T217" s="33">
        <v>229691.62</v>
      </c>
      <c r="U217" s="33">
        <v>104754.38</v>
      </c>
      <c r="V217" s="33">
        <v>104754.38</v>
      </c>
      <c r="W217" s="33">
        <v>0</v>
      </c>
      <c r="X217" s="33">
        <v>804754.38</v>
      </c>
      <c r="Y217" s="20">
        <f t="shared" si="29"/>
        <v>0.6867823804141775</v>
      </c>
      <c r="Z217" s="20">
        <f t="shared" si="30"/>
        <v>0.22204312259895634</v>
      </c>
      <c r="AA217" s="20">
        <f t="shared" si="31"/>
        <v>0</v>
      </c>
      <c r="AB217" s="21">
        <f t="shared" si="32"/>
        <v>0.22204312259895634</v>
      </c>
    </row>
    <row r="218" spans="1:28" outlineLevel="3" x14ac:dyDescent="0.25">
      <c r="A218" s="37"/>
      <c r="B218" s="37"/>
      <c r="C218" s="36" t="s">
        <v>466</v>
      </c>
      <c r="D218" s="37"/>
      <c r="E218" s="37"/>
      <c r="F218" s="37"/>
      <c r="G218" s="37"/>
      <c r="H218" s="37"/>
      <c r="I218" s="38"/>
      <c r="J218" s="39">
        <f t="shared" ref="J218:X218" si="35">SUBTOTAL(9,J214:J217)</f>
        <v>5796121</v>
      </c>
      <c r="K218" s="40">
        <f t="shared" si="35"/>
        <v>5796121</v>
      </c>
      <c r="L218" s="40">
        <f t="shared" si="35"/>
        <v>0</v>
      </c>
      <c r="M218" s="40">
        <f t="shared" si="35"/>
        <v>700000</v>
      </c>
      <c r="N218" s="40">
        <v>0</v>
      </c>
      <c r="O218" s="40">
        <f t="shared" si="35"/>
        <v>6496121</v>
      </c>
      <c r="P218" s="40">
        <f t="shared" si="35"/>
        <v>0</v>
      </c>
      <c r="Q218" s="40">
        <f t="shared" si="35"/>
        <v>4138249.99</v>
      </c>
      <c r="R218" s="40">
        <f t="shared" si="35"/>
        <v>0</v>
      </c>
      <c r="S218" s="40">
        <f t="shared" si="35"/>
        <v>1553116.63</v>
      </c>
      <c r="T218" s="40">
        <f t="shared" si="35"/>
        <v>1553116.63</v>
      </c>
      <c r="U218" s="40">
        <f t="shared" si="35"/>
        <v>104754.38</v>
      </c>
      <c r="V218" s="40">
        <f t="shared" si="35"/>
        <v>104754.38</v>
      </c>
      <c r="W218" s="40">
        <f t="shared" si="35"/>
        <v>0</v>
      </c>
      <c r="X218" s="40">
        <f t="shared" si="35"/>
        <v>804754.37999999989</v>
      </c>
      <c r="Y218" s="41">
        <f t="shared" si="29"/>
        <v>0.26795793773111359</v>
      </c>
      <c r="Z218" s="41">
        <f t="shared" si="30"/>
        <v>0.23908369779442223</v>
      </c>
      <c r="AA218" s="41">
        <f t="shared" si="31"/>
        <v>0.63703400690966194</v>
      </c>
      <c r="AB218" s="41">
        <f t="shared" si="32"/>
        <v>0.87611770470408423</v>
      </c>
    </row>
    <row r="219" spans="1:28" outlineLevel="2" x14ac:dyDescent="0.25">
      <c r="A219" s="37"/>
      <c r="B219" s="37" t="s">
        <v>457</v>
      </c>
      <c r="C219" s="36"/>
      <c r="D219" s="37"/>
      <c r="E219" s="37"/>
      <c r="F219" s="37"/>
      <c r="G219" s="37"/>
      <c r="H219" s="37"/>
      <c r="I219" s="38"/>
      <c r="J219" s="39">
        <f t="shared" ref="J219:X219" si="36">SUBTOTAL(9,J180:J217)</f>
        <v>514555620</v>
      </c>
      <c r="K219" s="40">
        <f t="shared" si="36"/>
        <v>515255620</v>
      </c>
      <c r="L219" s="40">
        <f t="shared" si="36"/>
        <v>0</v>
      </c>
      <c r="M219" s="40">
        <f t="shared" si="36"/>
        <v>700000</v>
      </c>
      <c r="N219" s="40">
        <v>0</v>
      </c>
      <c r="O219" s="40">
        <f t="shared" si="36"/>
        <v>515955620</v>
      </c>
      <c r="P219" s="40">
        <f t="shared" si="36"/>
        <v>0</v>
      </c>
      <c r="Q219" s="40">
        <f t="shared" si="36"/>
        <v>48319828.710000001</v>
      </c>
      <c r="R219" s="40">
        <f t="shared" si="36"/>
        <v>0</v>
      </c>
      <c r="S219" s="40">
        <f t="shared" si="36"/>
        <v>125907416.55000003</v>
      </c>
      <c r="T219" s="40">
        <f t="shared" si="36"/>
        <v>125907416.55000003</v>
      </c>
      <c r="U219" s="40">
        <f t="shared" si="36"/>
        <v>334823985.73999995</v>
      </c>
      <c r="V219" s="40">
        <f t="shared" si="36"/>
        <v>341028374.73999995</v>
      </c>
      <c r="W219" s="40">
        <f t="shared" si="36"/>
        <v>0</v>
      </c>
      <c r="X219" s="40">
        <f t="shared" si="36"/>
        <v>341728374.73999995</v>
      </c>
      <c r="Y219" s="41">
        <f t="shared" si="29"/>
        <v>0.24435913294841893</v>
      </c>
      <c r="Z219" s="41">
        <f t="shared" si="30"/>
        <v>0.24402760948703306</v>
      </c>
      <c r="AA219" s="41">
        <f t="shared" si="31"/>
        <v>9.3651133618817842E-2</v>
      </c>
      <c r="AB219" s="41">
        <f t="shared" si="32"/>
        <v>0.33767874310585089</v>
      </c>
    </row>
    <row r="220" spans="1:28" outlineLevel="4" x14ac:dyDescent="0.25">
      <c r="A220" s="15" t="s">
        <v>262</v>
      </c>
      <c r="B220" s="16" t="s">
        <v>264</v>
      </c>
      <c r="C220" s="16" t="s">
        <v>31</v>
      </c>
      <c r="D220" s="16" t="s">
        <v>32</v>
      </c>
      <c r="E220" s="16"/>
      <c r="F220" s="16" t="s">
        <v>33</v>
      </c>
      <c r="G220" s="16">
        <v>1111</v>
      </c>
      <c r="H220" s="16">
        <v>3480</v>
      </c>
      <c r="I220" s="17" t="s">
        <v>34</v>
      </c>
      <c r="J220" s="32">
        <v>2471042389</v>
      </c>
      <c r="K220" s="33">
        <v>2471042389</v>
      </c>
      <c r="L220" s="33">
        <v>0</v>
      </c>
      <c r="M220" s="33">
        <v>0</v>
      </c>
      <c r="N220" s="33">
        <v>0</v>
      </c>
      <c r="O220" s="33">
        <v>2471042389</v>
      </c>
      <c r="P220" s="33">
        <v>0</v>
      </c>
      <c r="Q220" s="33">
        <v>0</v>
      </c>
      <c r="R220" s="33">
        <v>0</v>
      </c>
      <c r="S220" s="33">
        <v>606545025.69000006</v>
      </c>
      <c r="T220" s="33">
        <v>606545025.69000006</v>
      </c>
      <c r="U220" s="33">
        <v>1864497363.3099999</v>
      </c>
      <c r="V220" s="33">
        <v>1864497363.3099999</v>
      </c>
      <c r="W220" s="33">
        <v>0</v>
      </c>
      <c r="X220" s="33">
        <v>1864497363.3099999</v>
      </c>
      <c r="Y220" s="20">
        <f t="shared" si="29"/>
        <v>0.2454611982336172</v>
      </c>
      <c r="Z220" s="20">
        <f t="shared" si="30"/>
        <v>0.2454611982336172</v>
      </c>
      <c r="AA220" s="20">
        <f t="shared" si="31"/>
        <v>0</v>
      </c>
      <c r="AB220" s="21">
        <f t="shared" si="32"/>
        <v>0.2454611982336172</v>
      </c>
    </row>
    <row r="221" spans="1:28" outlineLevel="4" x14ac:dyDescent="0.25">
      <c r="A221" s="15" t="s">
        <v>262</v>
      </c>
      <c r="B221" s="16" t="s">
        <v>264</v>
      </c>
      <c r="C221" s="16" t="s">
        <v>31</v>
      </c>
      <c r="D221" s="16" t="s">
        <v>35</v>
      </c>
      <c r="E221" s="16"/>
      <c r="F221" s="16" t="s">
        <v>33</v>
      </c>
      <c r="G221" s="16">
        <v>1111</v>
      </c>
      <c r="H221" s="16">
        <v>3480</v>
      </c>
      <c r="I221" s="17" t="s">
        <v>36</v>
      </c>
      <c r="J221" s="32">
        <v>500000</v>
      </c>
      <c r="K221" s="33">
        <v>500000</v>
      </c>
      <c r="L221" s="33">
        <v>0</v>
      </c>
      <c r="M221" s="33">
        <v>0</v>
      </c>
      <c r="N221" s="33">
        <v>0</v>
      </c>
      <c r="O221" s="33">
        <v>500000</v>
      </c>
      <c r="P221" s="33">
        <v>0</v>
      </c>
      <c r="Q221" s="33">
        <v>0</v>
      </c>
      <c r="R221" s="33">
        <v>0</v>
      </c>
      <c r="S221" s="33">
        <v>0</v>
      </c>
      <c r="T221" s="33">
        <v>0</v>
      </c>
      <c r="U221" s="33">
        <v>500000</v>
      </c>
      <c r="V221" s="33">
        <v>500000</v>
      </c>
      <c r="W221" s="33">
        <v>0</v>
      </c>
      <c r="X221" s="33">
        <v>500000</v>
      </c>
      <c r="Y221" s="20">
        <f t="shared" si="29"/>
        <v>0</v>
      </c>
      <c r="Z221" s="20">
        <f t="shared" si="30"/>
        <v>0</v>
      </c>
      <c r="AA221" s="20">
        <f t="shared" si="31"/>
        <v>0</v>
      </c>
      <c r="AB221" s="21">
        <f t="shared" si="32"/>
        <v>0</v>
      </c>
    </row>
    <row r="222" spans="1:28" outlineLevel="4" x14ac:dyDescent="0.25">
      <c r="A222" s="15" t="s">
        <v>262</v>
      </c>
      <c r="B222" s="16" t="s">
        <v>264</v>
      </c>
      <c r="C222" s="16" t="s">
        <v>31</v>
      </c>
      <c r="D222" s="16" t="s">
        <v>37</v>
      </c>
      <c r="E222" s="16"/>
      <c r="F222" s="16" t="s">
        <v>33</v>
      </c>
      <c r="G222" s="16">
        <v>1111</v>
      </c>
      <c r="H222" s="16">
        <v>3480</v>
      </c>
      <c r="I222" s="17" t="s">
        <v>38</v>
      </c>
      <c r="J222" s="32">
        <v>16496723</v>
      </c>
      <c r="K222" s="33">
        <v>16496723</v>
      </c>
      <c r="L222" s="33">
        <v>0</v>
      </c>
      <c r="M222" s="33">
        <v>0</v>
      </c>
      <c r="N222" s="33">
        <v>0</v>
      </c>
      <c r="O222" s="33">
        <v>16496723</v>
      </c>
      <c r="P222" s="33">
        <v>0</v>
      </c>
      <c r="Q222" s="33">
        <v>0</v>
      </c>
      <c r="R222" s="33">
        <v>0</v>
      </c>
      <c r="S222" s="33">
        <v>914134.08</v>
      </c>
      <c r="T222" s="33">
        <v>914134.08</v>
      </c>
      <c r="U222" s="33">
        <v>15582588.92</v>
      </c>
      <c r="V222" s="33">
        <v>15582588.92</v>
      </c>
      <c r="W222" s="33">
        <v>0</v>
      </c>
      <c r="X222" s="33">
        <v>15582588.92</v>
      </c>
      <c r="Y222" s="20">
        <f t="shared" si="29"/>
        <v>5.5413070826248335E-2</v>
      </c>
      <c r="Z222" s="20">
        <f t="shared" si="30"/>
        <v>5.5413070826248335E-2</v>
      </c>
      <c r="AA222" s="20">
        <f t="shared" si="31"/>
        <v>0</v>
      </c>
      <c r="AB222" s="21">
        <f t="shared" si="32"/>
        <v>5.5413070826248335E-2</v>
      </c>
    </row>
    <row r="223" spans="1:28" outlineLevel="4" x14ac:dyDescent="0.25">
      <c r="A223" s="15" t="s">
        <v>262</v>
      </c>
      <c r="B223" s="16" t="s">
        <v>264</v>
      </c>
      <c r="C223" s="16" t="s">
        <v>31</v>
      </c>
      <c r="D223" s="16" t="s">
        <v>41</v>
      </c>
      <c r="E223" s="16"/>
      <c r="F223" s="16" t="s">
        <v>33</v>
      </c>
      <c r="G223" s="16">
        <v>1111</v>
      </c>
      <c r="H223" s="16">
        <v>3480</v>
      </c>
      <c r="I223" s="17" t="s">
        <v>42</v>
      </c>
      <c r="J223" s="32">
        <v>941246706</v>
      </c>
      <c r="K223" s="33">
        <v>941246706</v>
      </c>
      <c r="L223" s="33">
        <v>0</v>
      </c>
      <c r="M223" s="33">
        <v>0</v>
      </c>
      <c r="N223" s="33">
        <v>0</v>
      </c>
      <c r="O223" s="33">
        <v>941246706</v>
      </c>
      <c r="P223" s="33">
        <v>0</v>
      </c>
      <c r="Q223" s="33">
        <v>0</v>
      </c>
      <c r="R223" s="33">
        <v>0</v>
      </c>
      <c r="S223" s="33">
        <v>236927100.74000001</v>
      </c>
      <c r="T223" s="33">
        <v>236927100.74000001</v>
      </c>
      <c r="U223" s="33">
        <v>704319605.25999999</v>
      </c>
      <c r="V223" s="33">
        <v>704319605.25999999</v>
      </c>
      <c r="W223" s="33">
        <v>0</v>
      </c>
      <c r="X223" s="33">
        <v>704319605.25999999</v>
      </c>
      <c r="Y223" s="20">
        <f t="shared" si="29"/>
        <v>0.25171626017886961</v>
      </c>
      <c r="Z223" s="20">
        <f t="shared" si="30"/>
        <v>0.25171626017886961</v>
      </c>
      <c r="AA223" s="20">
        <f t="shared" si="31"/>
        <v>0</v>
      </c>
      <c r="AB223" s="21">
        <f t="shared" si="32"/>
        <v>0.25171626017886961</v>
      </c>
    </row>
    <row r="224" spans="1:28" ht="30" outlineLevel="4" x14ac:dyDescent="0.25">
      <c r="A224" s="15" t="s">
        <v>262</v>
      </c>
      <c r="B224" s="16" t="s">
        <v>264</v>
      </c>
      <c r="C224" s="16" t="s">
        <v>31</v>
      </c>
      <c r="D224" s="16" t="s">
        <v>43</v>
      </c>
      <c r="E224" s="16"/>
      <c r="F224" s="16" t="s">
        <v>33</v>
      </c>
      <c r="G224" s="16">
        <v>1111</v>
      </c>
      <c r="H224" s="16">
        <v>3480</v>
      </c>
      <c r="I224" s="17" t="s">
        <v>44</v>
      </c>
      <c r="J224" s="32">
        <v>1148250403</v>
      </c>
      <c r="K224" s="33">
        <v>1148250403</v>
      </c>
      <c r="L224" s="33">
        <v>0</v>
      </c>
      <c r="M224" s="33">
        <v>0</v>
      </c>
      <c r="N224" s="33">
        <v>0</v>
      </c>
      <c r="O224" s="33">
        <v>1148250403</v>
      </c>
      <c r="P224" s="33">
        <v>0</v>
      </c>
      <c r="Q224" s="33">
        <v>0</v>
      </c>
      <c r="R224" s="33">
        <v>0</v>
      </c>
      <c r="S224" s="33">
        <v>300138246.29000002</v>
      </c>
      <c r="T224" s="33">
        <v>300138246.29000002</v>
      </c>
      <c r="U224" s="33">
        <v>848112156.71000004</v>
      </c>
      <c r="V224" s="33">
        <v>848112156.71000004</v>
      </c>
      <c r="W224" s="33">
        <v>0</v>
      </c>
      <c r="X224" s="33">
        <v>848112156.71000004</v>
      </c>
      <c r="Y224" s="20">
        <f t="shared" si="29"/>
        <v>0.26138745129619606</v>
      </c>
      <c r="Z224" s="20">
        <f t="shared" si="30"/>
        <v>0.26138745129619606</v>
      </c>
      <c r="AA224" s="20">
        <f t="shared" si="31"/>
        <v>0</v>
      </c>
      <c r="AB224" s="21">
        <f t="shared" si="32"/>
        <v>0.26138745129619606</v>
      </c>
    </row>
    <row r="225" spans="1:28" outlineLevel="4" x14ac:dyDescent="0.25">
      <c r="A225" s="15" t="s">
        <v>262</v>
      </c>
      <c r="B225" s="16" t="s">
        <v>264</v>
      </c>
      <c r="C225" s="16" t="s">
        <v>31</v>
      </c>
      <c r="D225" s="16" t="s">
        <v>45</v>
      </c>
      <c r="E225" s="16"/>
      <c r="F225" s="16" t="s">
        <v>33</v>
      </c>
      <c r="G225" s="16">
        <v>1111</v>
      </c>
      <c r="H225" s="16">
        <v>3480</v>
      </c>
      <c r="I225" s="17" t="s">
        <v>46</v>
      </c>
      <c r="J225" s="32">
        <v>461853266</v>
      </c>
      <c r="K225" s="33">
        <v>461853266</v>
      </c>
      <c r="L225" s="33">
        <v>0</v>
      </c>
      <c r="M225" s="33">
        <v>0</v>
      </c>
      <c r="N225" s="33">
        <v>0</v>
      </c>
      <c r="O225" s="33">
        <v>461853266</v>
      </c>
      <c r="P225" s="33">
        <v>0</v>
      </c>
      <c r="Q225" s="33">
        <v>0</v>
      </c>
      <c r="R225" s="33">
        <v>0</v>
      </c>
      <c r="S225" s="33">
        <v>6172273.6600000001</v>
      </c>
      <c r="T225" s="33">
        <v>6172273.6600000001</v>
      </c>
      <c r="U225" s="33">
        <v>455680992.33999997</v>
      </c>
      <c r="V225" s="33">
        <v>455680992.33999997</v>
      </c>
      <c r="W225" s="33">
        <v>0</v>
      </c>
      <c r="X225" s="33">
        <v>455680992.33999997</v>
      </c>
      <c r="Y225" s="20">
        <f t="shared" si="29"/>
        <v>1.3364144230172013E-2</v>
      </c>
      <c r="Z225" s="20">
        <f t="shared" si="30"/>
        <v>1.3364144230172013E-2</v>
      </c>
      <c r="AA225" s="20">
        <f t="shared" si="31"/>
        <v>0</v>
      </c>
      <c r="AB225" s="21">
        <f t="shared" si="32"/>
        <v>1.3364144230172013E-2</v>
      </c>
    </row>
    <row r="226" spans="1:28" outlineLevel="4" x14ac:dyDescent="0.25">
      <c r="A226" s="15" t="s">
        <v>262</v>
      </c>
      <c r="B226" s="16" t="s">
        <v>264</v>
      </c>
      <c r="C226" s="16" t="s">
        <v>31</v>
      </c>
      <c r="D226" s="16" t="s">
        <v>47</v>
      </c>
      <c r="E226" s="16"/>
      <c r="F226" s="16" t="s">
        <v>33</v>
      </c>
      <c r="G226" s="16">
        <v>1111</v>
      </c>
      <c r="H226" s="16">
        <v>3480</v>
      </c>
      <c r="I226" s="17" t="s">
        <v>48</v>
      </c>
      <c r="J226" s="32">
        <v>401582366</v>
      </c>
      <c r="K226" s="33">
        <v>409082366</v>
      </c>
      <c r="L226" s="33">
        <v>0</v>
      </c>
      <c r="M226" s="33">
        <v>0</v>
      </c>
      <c r="N226" s="33">
        <v>0</v>
      </c>
      <c r="O226" s="33">
        <v>409082366</v>
      </c>
      <c r="P226" s="33">
        <v>0</v>
      </c>
      <c r="Q226" s="33">
        <v>0</v>
      </c>
      <c r="R226" s="33">
        <v>0</v>
      </c>
      <c r="S226" s="33">
        <v>406144362.14999998</v>
      </c>
      <c r="T226" s="33">
        <v>406144362.14999998</v>
      </c>
      <c r="U226" s="33">
        <v>2938003.85</v>
      </c>
      <c r="V226" s="33">
        <v>2938003.85</v>
      </c>
      <c r="W226" s="33">
        <v>0</v>
      </c>
      <c r="X226" s="33">
        <v>2938003.8500000238</v>
      </c>
      <c r="Y226" s="20">
        <f t="shared" si="29"/>
        <v>0.99281806282991913</v>
      </c>
      <c r="Z226" s="20">
        <f t="shared" si="30"/>
        <v>0.99281806282991913</v>
      </c>
      <c r="AA226" s="20">
        <f t="shared" si="31"/>
        <v>0</v>
      </c>
      <c r="AB226" s="21">
        <f t="shared" si="32"/>
        <v>0.99281806282991913</v>
      </c>
    </row>
    <row r="227" spans="1:28" outlineLevel="4" x14ac:dyDescent="0.25">
      <c r="A227" s="15" t="s">
        <v>262</v>
      </c>
      <c r="B227" s="16" t="s">
        <v>264</v>
      </c>
      <c r="C227" s="16" t="s">
        <v>31</v>
      </c>
      <c r="D227" s="16" t="s">
        <v>49</v>
      </c>
      <c r="E227" s="16"/>
      <c r="F227" s="16" t="s">
        <v>33</v>
      </c>
      <c r="G227" s="16">
        <v>1111</v>
      </c>
      <c r="H227" s="16">
        <v>3480</v>
      </c>
      <c r="I227" s="17" t="s">
        <v>50</v>
      </c>
      <c r="J227" s="32">
        <v>618520073</v>
      </c>
      <c r="K227" s="33">
        <v>618520073</v>
      </c>
      <c r="L227" s="33">
        <v>0</v>
      </c>
      <c r="M227" s="33">
        <v>0</v>
      </c>
      <c r="N227" s="33">
        <v>0</v>
      </c>
      <c r="O227" s="33">
        <v>618520073</v>
      </c>
      <c r="P227" s="33">
        <v>0</v>
      </c>
      <c r="Q227" s="33">
        <v>0</v>
      </c>
      <c r="R227" s="33">
        <v>0</v>
      </c>
      <c r="S227" s="33">
        <v>148550920.80000001</v>
      </c>
      <c r="T227" s="33">
        <v>148550920.80000001</v>
      </c>
      <c r="U227" s="33">
        <v>469969152.19999999</v>
      </c>
      <c r="V227" s="33">
        <v>469969152.19999999</v>
      </c>
      <c r="W227" s="33">
        <v>0</v>
      </c>
      <c r="X227" s="33">
        <v>469969152.19999999</v>
      </c>
      <c r="Y227" s="20">
        <f t="shared" si="29"/>
        <v>0.24017154379402011</v>
      </c>
      <c r="Z227" s="20">
        <f t="shared" si="30"/>
        <v>0.24017154379402011</v>
      </c>
      <c r="AA227" s="20">
        <f t="shared" si="31"/>
        <v>0</v>
      </c>
      <c r="AB227" s="21">
        <f t="shared" si="32"/>
        <v>0.24017154379402011</v>
      </c>
    </row>
    <row r="228" spans="1:28" ht="120" outlineLevel="4" x14ac:dyDescent="0.25">
      <c r="A228" s="15" t="s">
        <v>262</v>
      </c>
      <c r="B228" s="16" t="s">
        <v>264</v>
      </c>
      <c r="C228" s="16" t="s">
        <v>31</v>
      </c>
      <c r="D228" s="16" t="s">
        <v>51</v>
      </c>
      <c r="E228" s="16" t="s">
        <v>52</v>
      </c>
      <c r="F228" s="16" t="s">
        <v>33</v>
      </c>
      <c r="G228" s="16">
        <v>1112</v>
      </c>
      <c r="H228" s="16">
        <v>3480</v>
      </c>
      <c r="I228" s="17" t="s">
        <v>53</v>
      </c>
      <c r="J228" s="32">
        <v>518042697</v>
      </c>
      <c r="K228" s="33">
        <v>518042697</v>
      </c>
      <c r="L228" s="33">
        <v>0</v>
      </c>
      <c r="M228" s="33">
        <v>0</v>
      </c>
      <c r="N228" s="33">
        <v>0</v>
      </c>
      <c r="O228" s="33">
        <v>518042697</v>
      </c>
      <c r="P228" s="33">
        <v>0</v>
      </c>
      <c r="Q228" s="33">
        <v>366950363</v>
      </c>
      <c r="R228" s="33">
        <v>0</v>
      </c>
      <c r="S228" s="33">
        <v>151092334</v>
      </c>
      <c r="T228" s="33">
        <v>151092334</v>
      </c>
      <c r="U228" s="33">
        <v>0</v>
      </c>
      <c r="V228" s="33">
        <v>0</v>
      </c>
      <c r="W228" s="33">
        <v>0</v>
      </c>
      <c r="X228" s="33">
        <v>0</v>
      </c>
      <c r="Y228" s="20">
        <f t="shared" si="29"/>
        <v>0.29166000191679181</v>
      </c>
      <c r="Z228" s="20">
        <f t="shared" si="30"/>
        <v>0.29166000191679181</v>
      </c>
      <c r="AA228" s="20">
        <f t="shared" si="31"/>
        <v>0.70833999808320813</v>
      </c>
      <c r="AB228" s="21">
        <f t="shared" si="32"/>
        <v>1</v>
      </c>
    </row>
    <row r="229" spans="1:28" ht="75" outlineLevel="4" x14ac:dyDescent="0.25">
      <c r="A229" s="15" t="s">
        <v>262</v>
      </c>
      <c r="B229" s="16" t="s">
        <v>264</v>
      </c>
      <c r="C229" s="16" t="s">
        <v>31</v>
      </c>
      <c r="D229" s="16" t="s">
        <v>54</v>
      </c>
      <c r="E229" s="16" t="s">
        <v>52</v>
      </c>
      <c r="F229" s="16" t="s">
        <v>33</v>
      </c>
      <c r="G229" s="16">
        <v>1112</v>
      </c>
      <c r="H229" s="16">
        <v>3480</v>
      </c>
      <c r="I229" s="17" t="s">
        <v>55</v>
      </c>
      <c r="J229" s="32">
        <v>28002308</v>
      </c>
      <c r="K229" s="33">
        <v>28002308</v>
      </c>
      <c r="L229" s="33">
        <v>0</v>
      </c>
      <c r="M229" s="33">
        <v>0</v>
      </c>
      <c r="N229" s="33">
        <v>0</v>
      </c>
      <c r="O229" s="33">
        <v>28002308</v>
      </c>
      <c r="P229" s="33">
        <v>0</v>
      </c>
      <c r="Q229" s="33">
        <v>19836636</v>
      </c>
      <c r="R229" s="33">
        <v>0</v>
      </c>
      <c r="S229" s="33">
        <v>8165672</v>
      </c>
      <c r="T229" s="33">
        <v>8165672</v>
      </c>
      <c r="U229" s="33">
        <v>0</v>
      </c>
      <c r="V229" s="33">
        <v>0</v>
      </c>
      <c r="W229" s="33">
        <v>0</v>
      </c>
      <c r="X229" s="33">
        <v>0</v>
      </c>
      <c r="Y229" s="20">
        <f t="shared" si="29"/>
        <v>0.29160710609996859</v>
      </c>
      <c r="Z229" s="20">
        <f t="shared" si="30"/>
        <v>0.29160710609996859</v>
      </c>
      <c r="AA229" s="20">
        <f t="shared" si="31"/>
        <v>0.70839289390003135</v>
      </c>
      <c r="AB229" s="21">
        <f t="shared" si="32"/>
        <v>1</v>
      </c>
    </row>
    <row r="230" spans="1:28" ht="120" outlineLevel="4" x14ac:dyDescent="0.25">
      <c r="A230" s="15" t="s">
        <v>262</v>
      </c>
      <c r="B230" s="16" t="s">
        <v>264</v>
      </c>
      <c r="C230" s="16" t="s">
        <v>31</v>
      </c>
      <c r="D230" s="16" t="s">
        <v>56</v>
      </c>
      <c r="E230" s="16" t="s">
        <v>52</v>
      </c>
      <c r="F230" s="16" t="s">
        <v>33</v>
      </c>
      <c r="G230" s="16">
        <v>1112</v>
      </c>
      <c r="H230" s="16">
        <v>3480</v>
      </c>
      <c r="I230" s="17" t="s">
        <v>57</v>
      </c>
      <c r="J230" s="32">
        <v>93695230</v>
      </c>
      <c r="K230" s="33">
        <v>85495230</v>
      </c>
      <c r="L230" s="33">
        <v>0</v>
      </c>
      <c r="M230" s="33">
        <v>0</v>
      </c>
      <c r="N230" s="33">
        <v>0</v>
      </c>
      <c r="O230" s="33">
        <v>85495230</v>
      </c>
      <c r="P230" s="33">
        <v>0</v>
      </c>
      <c r="Q230" s="33">
        <v>64444955</v>
      </c>
      <c r="R230" s="33">
        <v>0</v>
      </c>
      <c r="S230" s="33">
        <v>21050275</v>
      </c>
      <c r="T230" s="33">
        <v>21050275</v>
      </c>
      <c r="U230" s="33">
        <v>0</v>
      </c>
      <c r="V230" s="33">
        <v>0</v>
      </c>
      <c r="W230" s="33">
        <v>0</v>
      </c>
      <c r="X230" s="33">
        <v>0</v>
      </c>
      <c r="Y230" s="20">
        <f t="shared" si="29"/>
        <v>0.24621578303257385</v>
      </c>
      <c r="Z230" s="20">
        <f t="shared" si="30"/>
        <v>0.24621578303257385</v>
      </c>
      <c r="AA230" s="20">
        <f t="shared" si="31"/>
        <v>0.75378421696742615</v>
      </c>
      <c r="AB230" s="21">
        <f t="shared" si="32"/>
        <v>1</v>
      </c>
    </row>
    <row r="231" spans="1:28" ht="90" outlineLevel="4" x14ac:dyDescent="0.25">
      <c r="A231" s="15" t="s">
        <v>262</v>
      </c>
      <c r="B231" s="16" t="s">
        <v>264</v>
      </c>
      <c r="C231" s="16" t="s">
        <v>31</v>
      </c>
      <c r="D231" s="16" t="s">
        <v>58</v>
      </c>
      <c r="E231" s="16" t="s">
        <v>52</v>
      </c>
      <c r="F231" s="16" t="s">
        <v>33</v>
      </c>
      <c r="G231" s="16">
        <v>1112</v>
      </c>
      <c r="H231" s="16">
        <v>3480</v>
      </c>
      <c r="I231" s="17" t="s">
        <v>59</v>
      </c>
      <c r="J231" s="32">
        <v>168013848</v>
      </c>
      <c r="K231" s="33">
        <v>168013848</v>
      </c>
      <c r="L231" s="33">
        <v>0</v>
      </c>
      <c r="M231" s="33">
        <v>0</v>
      </c>
      <c r="N231" s="33">
        <v>0</v>
      </c>
      <c r="O231" s="33">
        <v>168013848</v>
      </c>
      <c r="P231" s="33">
        <v>0</v>
      </c>
      <c r="Q231" s="33">
        <v>119019803</v>
      </c>
      <c r="R231" s="33">
        <v>0</v>
      </c>
      <c r="S231" s="33">
        <v>48994045</v>
      </c>
      <c r="T231" s="33">
        <v>48994045</v>
      </c>
      <c r="U231" s="33">
        <v>0</v>
      </c>
      <c r="V231" s="33">
        <v>0</v>
      </c>
      <c r="W231" s="33">
        <v>0</v>
      </c>
      <c r="X231" s="33">
        <v>0</v>
      </c>
      <c r="Y231" s="20">
        <f t="shared" si="29"/>
        <v>0.29160718347454312</v>
      </c>
      <c r="Z231" s="20">
        <f t="shared" si="30"/>
        <v>0.29160718347454312</v>
      </c>
      <c r="AA231" s="20">
        <f t="shared" si="31"/>
        <v>0.70839281652545683</v>
      </c>
      <c r="AB231" s="21">
        <f t="shared" si="32"/>
        <v>1</v>
      </c>
    </row>
    <row r="232" spans="1:28" ht="90" outlineLevel="4" x14ac:dyDescent="0.25">
      <c r="A232" s="15" t="s">
        <v>262</v>
      </c>
      <c r="B232" s="16" t="s">
        <v>264</v>
      </c>
      <c r="C232" s="16" t="s">
        <v>31</v>
      </c>
      <c r="D232" s="16" t="s">
        <v>60</v>
      </c>
      <c r="E232" s="16" t="s">
        <v>52</v>
      </c>
      <c r="F232" s="16" t="s">
        <v>33</v>
      </c>
      <c r="G232" s="16">
        <v>1112</v>
      </c>
      <c r="H232" s="16">
        <v>3480</v>
      </c>
      <c r="I232" s="17" t="s">
        <v>61</v>
      </c>
      <c r="J232" s="32">
        <v>84006924</v>
      </c>
      <c r="K232" s="33">
        <v>84006924</v>
      </c>
      <c r="L232" s="33">
        <v>0</v>
      </c>
      <c r="M232" s="33">
        <v>0</v>
      </c>
      <c r="N232" s="33">
        <v>0</v>
      </c>
      <c r="O232" s="33">
        <v>84006924</v>
      </c>
      <c r="P232" s="33">
        <v>0</v>
      </c>
      <c r="Q232" s="33">
        <v>59509908</v>
      </c>
      <c r="R232" s="33">
        <v>0</v>
      </c>
      <c r="S232" s="33">
        <v>24497016</v>
      </c>
      <c r="T232" s="33">
        <v>24497016</v>
      </c>
      <c r="U232" s="33">
        <v>0</v>
      </c>
      <c r="V232" s="33">
        <v>0</v>
      </c>
      <c r="W232" s="33">
        <v>0</v>
      </c>
      <c r="X232" s="33">
        <v>0</v>
      </c>
      <c r="Y232" s="20">
        <f t="shared" si="29"/>
        <v>0.29160710609996859</v>
      </c>
      <c r="Z232" s="20">
        <f t="shared" si="30"/>
        <v>0.29160710609996859</v>
      </c>
      <c r="AA232" s="20">
        <f t="shared" si="31"/>
        <v>0.70839289390003135</v>
      </c>
      <c r="AB232" s="21">
        <f t="shared" si="32"/>
        <v>1</v>
      </c>
    </row>
    <row r="233" spans="1:28" ht="75" outlineLevel="4" x14ac:dyDescent="0.25">
      <c r="A233" s="15" t="s">
        <v>262</v>
      </c>
      <c r="B233" s="16" t="s">
        <v>264</v>
      </c>
      <c r="C233" s="16" t="s">
        <v>31</v>
      </c>
      <c r="D233" s="16" t="s">
        <v>62</v>
      </c>
      <c r="E233" s="16" t="s">
        <v>52</v>
      </c>
      <c r="F233" s="16" t="s">
        <v>33</v>
      </c>
      <c r="G233" s="16">
        <v>1112</v>
      </c>
      <c r="H233" s="16">
        <v>3480</v>
      </c>
      <c r="I233" s="17" t="s">
        <v>63</v>
      </c>
      <c r="J233" s="32">
        <v>262118647</v>
      </c>
      <c r="K233" s="33">
        <v>262118647</v>
      </c>
      <c r="L233" s="33">
        <v>0</v>
      </c>
      <c r="M233" s="33">
        <v>0</v>
      </c>
      <c r="N233" s="33">
        <v>0</v>
      </c>
      <c r="O233" s="33">
        <v>262118647</v>
      </c>
      <c r="P233" s="33">
        <v>0</v>
      </c>
      <c r="Q233" s="33">
        <v>205907428.36000001</v>
      </c>
      <c r="R233" s="33">
        <v>0</v>
      </c>
      <c r="S233" s="33">
        <v>56211218.640000001</v>
      </c>
      <c r="T233" s="33">
        <v>56211218.640000001</v>
      </c>
      <c r="U233" s="33">
        <v>0</v>
      </c>
      <c r="V233" s="33">
        <v>0</v>
      </c>
      <c r="W233" s="33">
        <v>0</v>
      </c>
      <c r="X233" s="33">
        <v>-1.4901161193847656E-8</v>
      </c>
      <c r="Y233" s="20">
        <f t="shared" si="29"/>
        <v>0.21444952231879941</v>
      </c>
      <c r="Z233" s="20">
        <f t="shared" si="30"/>
        <v>0.21444952231879941</v>
      </c>
      <c r="AA233" s="20">
        <f t="shared" si="31"/>
        <v>0.78555047768120068</v>
      </c>
      <c r="AB233" s="21">
        <f t="shared" si="32"/>
        <v>1</v>
      </c>
    </row>
    <row r="234" spans="1:28" outlineLevel="3" x14ac:dyDescent="0.25">
      <c r="A234" s="37"/>
      <c r="B234" s="37"/>
      <c r="C234" s="36" t="s">
        <v>462</v>
      </c>
      <c r="D234" s="37"/>
      <c r="E234" s="37"/>
      <c r="F234" s="37"/>
      <c r="G234" s="37"/>
      <c r="H234" s="37"/>
      <c r="I234" s="38"/>
      <c r="J234" s="39">
        <f t="shared" ref="J234:X234" si="37">SUBTOTAL(9,J220:J233)</f>
        <v>7213371580</v>
      </c>
      <c r="K234" s="40">
        <f t="shared" si="37"/>
        <v>7212671580</v>
      </c>
      <c r="L234" s="40">
        <f t="shared" si="37"/>
        <v>0</v>
      </c>
      <c r="M234" s="40">
        <f t="shared" si="37"/>
        <v>0</v>
      </c>
      <c r="N234" s="40">
        <v>0</v>
      </c>
      <c r="O234" s="40">
        <f t="shared" si="37"/>
        <v>7212671580</v>
      </c>
      <c r="P234" s="40">
        <f t="shared" si="37"/>
        <v>0</v>
      </c>
      <c r="Q234" s="40">
        <f t="shared" si="37"/>
        <v>835669093.36000001</v>
      </c>
      <c r="R234" s="40">
        <f t="shared" si="37"/>
        <v>0</v>
      </c>
      <c r="S234" s="40">
        <f t="shared" si="37"/>
        <v>2015402624.0500002</v>
      </c>
      <c r="T234" s="40">
        <f t="shared" si="37"/>
        <v>2015402624.0500002</v>
      </c>
      <c r="U234" s="40">
        <f t="shared" si="37"/>
        <v>4361599862.5900002</v>
      </c>
      <c r="V234" s="40">
        <f t="shared" si="37"/>
        <v>4361599862.5900002</v>
      </c>
      <c r="W234" s="40">
        <f t="shared" si="37"/>
        <v>0</v>
      </c>
      <c r="X234" s="40">
        <f t="shared" si="37"/>
        <v>4361599862.5900002</v>
      </c>
      <c r="Y234" s="41">
        <f t="shared" si="29"/>
        <v>0.27942525896208908</v>
      </c>
      <c r="Z234" s="41">
        <f t="shared" si="30"/>
        <v>0.27942525896208908</v>
      </c>
      <c r="AA234" s="41">
        <f t="shared" si="31"/>
        <v>0.11586124282675297</v>
      </c>
      <c r="AB234" s="41">
        <f t="shared" si="32"/>
        <v>0.39528650178884206</v>
      </c>
    </row>
    <row r="235" spans="1:28" outlineLevel="4" x14ac:dyDescent="0.25">
      <c r="A235" s="15" t="s">
        <v>262</v>
      </c>
      <c r="B235" s="16" t="s">
        <v>264</v>
      </c>
      <c r="C235" s="16" t="s">
        <v>64</v>
      </c>
      <c r="D235" s="16" t="s">
        <v>67</v>
      </c>
      <c r="E235" s="16"/>
      <c r="F235" s="16" t="s">
        <v>33</v>
      </c>
      <c r="G235" s="16">
        <v>1120</v>
      </c>
      <c r="H235" s="16">
        <v>3480</v>
      </c>
      <c r="I235" s="17" t="s">
        <v>68</v>
      </c>
      <c r="J235" s="32">
        <v>87340000</v>
      </c>
      <c r="K235" s="33">
        <v>87340000</v>
      </c>
      <c r="L235" s="33">
        <v>0</v>
      </c>
      <c r="M235" s="33">
        <v>-53930000</v>
      </c>
      <c r="N235" s="33">
        <v>0</v>
      </c>
      <c r="O235" s="33">
        <v>33410000</v>
      </c>
      <c r="P235" s="33">
        <v>0</v>
      </c>
      <c r="Q235" s="33">
        <v>0</v>
      </c>
      <c r="R235" s="33">
        <v>0</v>
      </c>
      <c r="S235" s="33">
        <v>0</v>
      </c>
      <c r="T235" s="33">
        <v>0</v>
      </c>
      <c r="U235" s="33">
        <v>33410000</v>
      </c>
      <c r="V235" s="33">
        <v>87340000</v>
      </c>
      <c r="W235" s="33">
        <v>0</v>
      </c>
      <c r="X235" s="33">
        <v>33410000</v>
      </c>
      <c r="Y235" s="20">
        <f t="shared" si="29"/>
        <v>0</v>
      </c>
      <c r="Z235" s="20">
        <f t="shared" si="30"/>
        <v>0</v>
      </c>
      <c r="AA235" s="20">
        <f t="shared" si="31"/>
        <v>0</v>
      </c>
      <c r="AB235" s="21">
        <f t="shared" si="32"/>
        <v>0</v>
      </c>
    </row>
    <row r="236" spans="1:28" ht="60" outlineLevel="4" x14ac:dyDescent="0.25">
      <c r="A236" s="15" t="s">
        <v>262</v>
      </c>
      <c r="B236" s="16" t="s">
        <v>264</v>
      </c>
      <c r="C236" s="16" t="s">
        <v>64</v>
      </c>
      <c r="D236" s="16" t="s">
        <v>77</v>
      </c>
      <c r="E236" s="16"/>
      <c r="F236" s="16" t="s">
        <v>33</v>
      </c>
      <c r="G236" s="16">
        <v>1120</v>
      </c>
      <c r="H236" s="16">
        <v>3480</v>
      </c>
      <c r="I236" s="17" t="s">
        <v>265</v>
      </c>
      <c r="J236" s="32">
        <v>143000000</v>
      </c>
      <c r="K236" s="33">
        <v>143000000</v>
      </c>
      <c r="L236" s="33">
        <v>0</v>
      </c>
      <c r="M236" s="33">
        <v>-40000000</v>
      </c>
      <c r="N236" s="33">
        <v>0</v>
      </c>
      <c r="O236" s="33">
        <v>103000000</v>
      </c>
      <c r="P236" s="33">
        <v>0</v>
      </c>
      <c r="Q236" s="33">
        <v>1131204.75</v>
      </c>
      <c r="R236" s="33">
        <v>0</v>
      </c>
      <c r="S236" s="33">
        <v>99996</v>
      </c>
      <c r="T236" s="33">
        <v>99996</v>
      </c>
      <c r="U236" s="33">
        <v>968799.25</v>
      </c>
      <c r="V236" s="33">
        <v>141768799.25</v>
      </c>
      <c r="W236" s="33">
        <v>0</v>
      </c>
      <c r="X236" s="33">
        <v>101768799.25</v>
      </c>
      <c r="Y236" s="20">
        <f t="shared" si="29"/>
        <v>6.9927272727272731E-4</v>
      </c>
      <c r="Z236" s="20">
        <f t="shared" si="30"/>
        <v>9.7083495145631072E-4</v>
      </c>
      <c r="AA236" s="20">
        <f t="shared" si="31"/>
        <v>1.0982570388349515E-2</v>
      </c>
      <c r="AB236" s="21">
        <f t="shared" si="32"/>
        <v>1.1953405339805826E-2</v>
      </c>
    </row>
    <row r="237" spans="1:28" outlineLevel="4" x14ac:dyDescent="0.25">
      <c r="A237" s="15" t="s">
        <v>262</v>
      </c>
      <c r="B237" s="16" t="s">
        <v>264</v>
      </c>
      <c r="C237" s="16" t="s">
        <v>64</v>
      </c>
      <c r="D237" s="16" t="s">
        <v>79</v>
      </c>
      <c r="E237" s="16"/>
      <c r="F237" s="16" t="s">
        <v>33</v>
      </c>
      <c r="G237" s="16">
        <v>1120</v>
      </c>
      <c r="H237" s="16">
        <v>3480</v>
      </c>
      <c r="I237" s="17" t="s">
        <v>80</v>
      </c>
      <c r="J237" s="32">
        <v>16109392</v>
      </c>
      <c r="K237" s="33">
        <v>16109392</v>
      </c>
      <c r="L237" s="33">
        <v>0</v>
      </c>
      <c r="M237" s="33">
        <v>0</v>
      </c>
      <c r="N237" s="33">
        <v>0</v>
      </c>
      <c r="O237" s="33">
        <v>16109392</v>
      </c>
      <c r="P237" s="33">
        <v>0</v>
      </c>
      <c r="Q237" s="33">
        <v>7824840.54</v>
      </c>
      <c r="R237" s="33">
        <v>0</v>
      </c>
      <c r="S237" s="33">
        <v>440399.46</v>
      </c>
      <c r="T237" s="33">
        <v>433424.46</v>
      </c>
      <c r="U237" s="33">
        <v>54260</v>
      </c>
      <c r="V237" s="33">
        <v>7844152</v>
      </c>
      <c r="W237" s="33">
        <v>0</v>
      </c>
      <c r="X237" s="33">
        <v>7844152</v>
      </c>
      <c r="Y237" s="20">
        <f t="shared" si="29"/>
        <v>2.7338055961391966E-2</v>
      </c>
      <c r="Z237" s="20">
        <f t="shared" si="30"/>
        <v>2.7338055961391966E-2</v>
      </c>
      <c r="AA237" s="20">
        <f t="shared" si="31"/>
        <v>0.48573158689043011</v>
      </c>
      <c r="AB237" s="21">
        <f t="shared" si="32"/>
        <v>0.51306964285182211</v>
      </c>
    </row>
    <row r="238" spans="1:28" outlineLevel="4" x14ac:dyDescent="0.25">
      <c r="A238" s="15" t="s">
        <v>262</v>
      </c>
      <c r="B238" s="16" t="s">
        <v>264</v>
      </c>
      <c r="C238" s="16" t="s">
        <v>64</v>
      </c>
      <c r="D238" s="16" t="s">
        <v>81</v>
      </c>
      <c r="E238" s="16"/>
      <c r="F238" s="16" t="s">
        <v>33</v>
      </c>
      <c r="G238" s="16">
        <v>1120</v>
      </c>
      <c r="H238" s="16">
        <v>3480</v>
      </c>
      <c r="I238" s="17" t="s">
        <v>82</v>
      </c>
      <c r="J238" s="32">
        <v>46473179</v>
      </c>
      <c r="K238" s="33">
        <v>46473179</v>
      </c>
      <c r="L238" s="33">
        <v>0</v>
      </c>
      <c r="M238" s="33">
        <v>70050000</v>
      </c>
      <c r="N238" s="33">
        <v>0</v>
      </c>
      <c r="O238" s="33">
        <v>116523179</v>
      </c>
      <c r="P238" s="33">
        <v>0</v>
      </c>
      <c r="Q238" s="33">
        <v>20762099.920000002</v>
      </c>
      <c r="R238" s="33">
        <v>0</v>
      </c>
      <c r="S238" s="33">
        <v>11704811.08</v>
      </c>
      <c r="T238" s="33">
        <v>11409411.08</v>
      </c>
      <c r="U238" s="33">
        <v>4185400</v>
      </c>
      <c r="V238" s="33">
        <v>14006268</v>
      </c>
      <c r="W238" s="33">
        <v>0</v>
      </c>
      <c r="X238" s="33">
        <v>84056268</v>
      </c>
      <c r="Y238" s="20">
        <f t="shared" si="29"/>
        <v>0.2518616400225171</v>
      </c>
      <c r="Z238" s="20">
        <f t="shared" si="30"/>
        <v>0.10045049560482726</v>
      </c>
      <c r="AA238" s="20">
        <f t="shared" si="31"/>
        <v>0.17817999901976586</v>
      </c>
      <c r="AB238" s="21">
        <f t="shared" si="32"/>
        <v>0.27863049462459311</v>
      </c>
    </row>
    <row r="239" spans="1:28" outlineLevel="4" x14ac:dyDescent="0.25">
      <c r="A239" s="15" t="s">
        <v>262</v>
      </c>
      <c r="B239" s="16" t="s">
        <v>264</v>
      </c>
      <c r="C239" s="16" t="s">
        <v>64</v>
      </c>
      <c r="D239" s="16" t="s">
        <v>87</v>
      </c>
      <c r="E239" s="16"/>
      <c r="F239" s="16" t="s">
        <v>33</v>
      </c>
      <c r="G239" s="16">
        <v>1120</v>
      </c>
      <c r="H239" s="16">
        <v>3480</v>
      </c>
      <c r="I239" s="17" t="s">
        <v>88</v>
      </c>
      <c r="J239" s="32">
        <v>5000000</v>
      </c>
      <c r="K239" s="33">
        <v>5000000</v>
      </c>
      <c r="L239" s="33">
        <v>0</v>
      </c>
      <c r="M239" s="33">
        <v>0</v>
      </c>
      <c r="N239" s="33">
        <v>0</v>
      </c>
      <c r="O239" s="33">
        <v>5000000</v>
      </c>
      <c r="P239" s="33">
        <v>0</v>
      </c>
      <c r="Q239" s="33">
        <v>0</v>
      </c>
      <c r="R239" s="33">
        <v>0</v>
      </c>
      <c r="S239" s="33">
        <v>0</v>
      </c>
      <c r="T239" s="33">
        <v>0</v>
      </c>
      <c r="U239" s="33">
        <v>5000000</v>
      </c>
      <c r="V239" s="33">
        <v>5000000</v>
      </c>
      <c r="W239" s="33">
        <v>0</v>
      </c>
      <c r="X239" s="33">
        <v>5000000</v>
      </c>
      <c r="Y239" s="20">
        <f t="shared" si="29"/>
        <v>0</v>
      </c>
      <c r="Z239" s="20">
        <f t="shared" si="30"/>
        <v>0</v>
      </c>
      <c r="AA239" s="20">
        <f t="shared" si="31"/>
        <v>0</v>
      </c>
      <c r="AB239" s="21">
        <f t="shared" si="32"/>
        <v>0</v>
      </c>
    </row>
    <row r="240" spans="1:28" ht="195" outlineLevel="4" x14ac:dyDescent="0.25">
      <c r="A240" s="15" t="s">
        <v>262</v>
      </c>
      <c r="B240" s="16" t="s">
        <v>264</v>
      </c>
      <c r="C240" s="16" t="s">
        <v>64</v>
      </c>
      <c r="D240" s="16" t="s">
        <v>89</v>
      </c>
      <c r="E240" s="16"/>
      <c r="F240" s="16" t="s">
        <v>33</v>
      </c>
      <c r="G240" s="16">
        <v>1120</v>
      </c>
      <c r="H240" s="16">
        <v>3480</v>
      </c>
      <c r="I240" s="17" t="s">
        <v>266</v>
      </c>
      <c r="J240" s="32">
        <v>38878490</v>
      </c>
      <c r="K240" s="33">
        <v>38878490</v>
      </c>
      <c r="L240" s="33">
        <v>0</v>
      </c>
      <c r="M240" s="33">
        <v>23880000</v>
      </c>
      <c r="N240" s="33">
        <v>0</v>
      </c>
      <c r="O240" s="33">
        <v>62758490</v>
      </c>
      <c r="P240" s="33">
        <v>38700000</v>
      </c>
      <c r="Q240" s="33">
        <v>0</v>
      </c>
      <c r="R240" s="33">
        <v>0</v>
      </c>
      <c r="S240" s="33">
        <v>0</v>
      </c>
      <c r="T240" s="33">
        <v>0</v>
      </c>
      <c r="U240" s="33">
        <v>178490</v>
      </c>
      <c r="V240" s="33">
        <v>178490</v>
      </c>
      <c r="W240" s="33">
        <v>0</v>
      </c>
      <c r="X240" s="33">
        <v>24058490</v>
      </c>
      <c r="Y240" s="20">
        <f t="shared" si="29"/>
        <v>0</v>
      </c>
      <c r="Z240" s="20">
        <f t="shared" si="30"/>
        <v>0</v>
      </c>
      <c r="AA240" s="20">
        <f t="shared" si="31"/>
        <v>0.61664963577039533</v>
      </c>
      <c r="AB240" s="21">
        <f t="shared" si="32"/>
        <v>0.61664963577039533</v>
      </c>
    </row>
    <row r="241" spans="1:28" outlineLevel="3" x14ac:dyDescent="0.25">
      <c r="A241" s="37"/>
      <c r="B241" s="37"/>
      <c r="C241" s="36" t="s">
        <v>463</v>
      </c>
      <c r="D241" s="37"/>
      <c r="E241" s="37"/>
      <c r="F241" s="37"/>
      <c r="G241" s="37"/>
      <c r="H241" s="37"/>
      <c r="I241" s="38"/>
      <c r="J241" s="39">
        <f t="shared" ref="J241:X241" si="38">SUBTOTAL(9,J235:J240)</f>
        <v>336801061</v>
      </c>
      <c r="K241" s="40">
        <f t="shared" si="38"/>
        <v>336801061</v>
      </c>
      <c r="L241" s="40">
        <f t="shared" si="38"/>
        <v>0</v>
      </c>
      <c r="M241" s="40">
        <f t="shared" si="38"/>
        <v>0</v>
      </c>
      <c r="N241" s="40">
        <v>0</v>
      </c>
      <c r="O241" s="40">
        <f t="shared" si="38"/>
        <v>336801061</v>
      </c>
      <c r="P241" s="40">
        <f t="shared" si="38"/>
        <v>38700000</v>
      </c>
      <c r="Q241" s="40">
        <f t="shared" si="38"/>
        <v>29718145.210000001</v>
      </c>
      <c r="R241" s="40">
        <f t="shared" si="38"/>
        <v>0</v>
      </c>
      <c r="S241" s="40">
        <f t="shared" si="38"/>
        <v>12245206.539999999</v>
      </c>
      <c r="T241" s="40">
        <f t="shared" si="38"/>
        <v>11942831.539999999</v>
      </c>
      <c r="U241" s="40">
        <f t="shared" si="38"/>
        <v>43796949.25</v>
      </c>
      <c r="V241" s="40">
        <f t="shared" si="38"/>
        <v>256137709.25</v>
      </c>
      <c r="W241" s="40">
        <f t="shared" si="38"/>
        <v>0</v>
      </c>
      <c r="X241" s="40">
        <f t="shared" si="38"/>
        <v>256137709.25</v>
      </c>
      <c r="Y241" s="41">
        <f t="shared" si="29"/>
        <v>3.6357387068920187E-2</v>
      </c>
      <c r="Z241" s="41">
        <f t="shared" si="30"/>
        <v>3.6357387068920187E-2</v>
      </c>
      <c r="AA241" s="41">
        <f t="shared" si="31"/>
        <v>0.20314112136956722</v>
      </c>
      <c r="AB241" s="41">
        <f t="shared" si="32"/>
        <v>0.23949850843848741</v>
      </c>
    </row>
    <row r="242" spans="1:28" outlineLevel="4" x14ac:dyDescent="0.25">
      <c r="A242" s="15" t="s">
        <v>262</v>
      </c>
      <c r="B242" s="16" t="s">
        <v>264</v>
      </c>
      <c r="C242" s="16" t="s">
        <v>95</v>
      </c>
      <c r="D242" s="16" t="s">
        <v>98</v>
      </c>
      <c r="E242" s="16"/>
      <c r="F242" s="16" t="s">
        <v>33</v>
      </c>
      <c r="G242" s="16">
        <v>1120</v>
      </c>
      <c r="H242" s="16">
        <v>3480</v>
      </c>
      <c r="I242" s="17" t="s">
        <v>99</v>
      </c>
      <c r="J242" s="32">
        <v>950000</v>
      </c>
      <c r="K242" s="33">
        <v>950000</v>
      </c>
      <c r="L242" s="33">
        <v>0</v>
      </c>
      <c r="M242" s="33">
        <v>0</v>
      </c>
      <c r="N242" s="33">
        <v>0</v>
      </c>
      <c r="O242" s="33">
        <v>950000</v>
      </c>
      <c r="P242" s="33">
        <v>0</v>
      </c>
      <c r="Q242" s="33">
        <v>0</v>
      </c>
      <c r="R242" s="33">
        <v>0</v>
      </c>
      <c r="S242" s="33">
        <v>925228.96</v>
      </c>
      <c r="T242" s="33">
        <v>925228.96</v>
      </c>
      <c r="U242" s="33">
        <v>24771.040000000001</v>
      </c>
      <c r="V242" s="33">
        <v>24771.040000000001</v>
      </c>
      <c r="W242" s="33">
        <v>0</v>
      </c>
      <c r="X242" s="33">
        <v>24771.040000000037</v>
      </c>
      <c r="Y242" s="20">
        <f t="shared" si="29"/>
        <v>0.97392522105263157</v>
      </c>
      <c r="Z242" s="20">
        <f t="shared" si="30"/>
        <v>0.97392522105263157</v>
      </c>
      <c r="AA242" s="20">
        <f t="shared" si="31"/>
        <v>0</v>
      </c>
      <c r="AB242" s="21">
        <f t="shared" si="32"/>
        <v>0.97392522105263157</v>
      </c>
    </row>
    <row r="243" spans="1:28" ht="30" outlineLevel="4" x14ac:dyDescent="0.25">
      <c r="A243" s="15" t="s">
        <v>262</v>
      </c>
      <c r="B243" s="16" t="s">
        <v>264</v>
      </c>
      <c r="C243" s="16" t="s">
        <v>95</v>
      </c>
      <c r="D243" s="16" t="s">
        <v>104</v>
      </c>
      <c r="E243" s="16"/>
      <c r="F243" s="16" t="s">
        <v>33</v>
      </c>
      <c r="G243" s="16">
        <v>1120</v>
      </c>
      <c r="H243" s="16">
        <v>3480</v>
      </c>
      <c r="I243" s="17" t="s">
        <v>105</v>
      </c>
      <c r="J243" s="32">
        <v>52000</v>
      </c>
      <c r="K243" s="33">
        <v>52000</v>
      </c>
      <c r="L243" s="33">
        <v>0</v>
      </c>
      <c r="M243" s="33">
        <v>0</v>
      </c>
      <c r="N243" s="33">
        <v>0</v>
      </c>
      <c r="O243" s="33">
        <v>52000</v>
      </c>
      <c r="P243" s="33">
        <v>0</v>
      </c>
      <c r="Q243" s="33">
        <v>0</v>
      </c>
      <c r="R243" s="33">
        <v>0</v>
      </c>
      <c r="S243" s="33">
        <v>51518.61</v>
      </c>
      <c r="T243" s="33">
        <v>51518.61</v>
      </c>
      <c r="U243" s="33">
        <v>481.39</v>
      </c>
      <c r="V243" s="33">
        <v>481.39</v>
      </c>
      <c r="W243" s="33">
        <v>0</v>
      </c>
      <c r="X243" s="33">
        <v>481.38999999999942</v>
      </c>
      <c r="Y243" s="20">
        <f t="shared" si="29"/>
        <v>0.99074249999999997</v>
      </c>
      <c r="Z243" s="20">
        <f t="shared" si="30"/>
        <v>0.99074249999999997</v>
      </c>
      <c r="AA243" s="20">
        <f t="shared" si="31"/>
        <v>0</v>
      </c>
      <c r="AB243" s="21">
        <f t="shared" si="32"/>
        <v>0.99074249999999997</v>
      </c>
    </row>
    <row r="244" spans="1:28" ht="30" outlineLevel="4" x14ac:dyDescent="0.25">
      <c r="A244" s="15" t="s">
        <v>262</v>
      </c>
      <c r="B244" s="16" t="s">
        <v>264</v>
      </c>
      <c r="C244" s="16" t="s">
        <v>95</v>
      </c>
      <c r="D244" s="16" t="s">
        <v>110</v>
      </c>
      <c r="E244" s="16"/>
      <c r="F244" s="16" t="s">
        <v>33</v>
      </c>
      <c r="G244" s="16">
        <v>1120</v>
      </c>
      <c r="H244" s="16">
        <v>3480</v>
      </c>
      <c r="I244" s="17" t="s">
        <v>111</v>
      </c>
      <c r="J244" s="32">
        <v>195000</v>
      </c>
      <c r="K244" s="33">
        <v>195000</v>
      </c>
      <c r="L244" s="33">
        <v>0</v>
      </c>
      <c r="M244" s="33">
        <v>0</v>
      </c>
      <c r="N244" s="33">
        <v>0</v>
      </c>
      <c r="O244" s="33">
        <v>195000</v>
      </c>
      <c r="P244" s="33">
        <v>0</v>
      </c>
      <c r="Q244" s="33">
        <v>0</v>
      </c>
      <c r="R244" s="33">
        <v>0</v>
      </c>
      <c r="S244" s="33">
        <v>193783.25</v>
      </c>
      <c r="T244" s="33">
        <v>193783.25</v>
      </c>
      <c r="U244" s="33">
        <v>1216.75</v>
      </c>
      <c r="V244" s="33">
        <v>1216.75</v>
      </c>
      <c r="W244" s="33">
        <v>0</v>
      </c>
      <c r="X244" s="33">
        <v>1216.75</v>
      </c>
      <c r="Y244" s="20">
        <f t="shared" si="29"/>
        <v>0.99376025641025645</v>
      </c>
      <c r="Z244" s="20">
        <f t="shared" si="30"/>
        <v>0.99376025641025645</v>
      </c>
      <c r="AA244" s="20">
        <f t="shared" si="31"/>
        <v>0</v>
      </c>
      <c r="AB244" s="21">
        <f t="shared" si="32"/>
        <v>0.99376025641025645</v>
      </c>
    </row>
    <row r="245" spans="1:28" ht="30" outlineLevel="4" x14ac:dyDescent="0.25">
      <c r="A245" s="15" t="s">
        <v>262</v>
      </c>
      <c r="B245" s="16" t="s">
        <v>264</v>
      </c>
      <c r="C245" s="16" t="s">
        <v>95</v>
      </c>
      <c r="D245" s="16" t="s">
        <v>114</v>
      </c>
      <c r="E245" s="16"/>
      <c r="F245" s="16" t="s">
        <v>33</v>
      </c>
      <c r="G245" s="16">
        <v>1120</v>
      </c>
      <c r="H245" s="16">
        <v>3480</v>
      </c>
      <c r="I245" s="17" t="s">
        <v>115</v>
      </c>
      <c r="J245" s="32">
        <v>60000000</v>
      </c>
      <c r="K245" s="33">
        <v>60000000</v>
      </c>
      <c r="L245" s="33">
        <v>0</v>
      </c>
      <c r="M245" s="33">
        <v>0</v>
      </c>
      <c r="N245" s="33">
        <v>0</v>
      </c>
      <c r="O245" s="33">
        <v>60000000</v>
      </c>
      <c r="P245" s="33">
        <v>0</v>
      </c>
      <c r="Q245" s="33">
        <v>0</v>
      </c>
      <c r="R245" s="33">
        <v>0</v>
      </c>
      <c r="S245" s="33">
        <v>0</v>
      </c>
      <c r="T245" s="33">
        <v>0</v>
      </c>
      <c r="U245" s="33">
        <v>0</v>
      </c>
      <c r="V245" s="33">
        <v>60000000</v>
      </c>
      <c r="W245" s="33">
        <v>0</v>
      </c>
      <c r="X245" s="33">
        <v>60000000</v>
      </c>
      <c r="Y245" s="20">
        <f t="shared" si="29"/>
        <v>0</v>
      </c>
      <c r="Z245" s="20">
        <f t="shared" si="30"/>
        <v>0</v>
      </c>
      <c r="AA245" s="20">
        <f t="shared" si="31"/>
        <v>0</v>
      </c>
      <c r="AB245" s="21">
        <f t="shared" si="32"/>
        <v>0</v>
      </c>
    </row>
    <row r="246" spans="1:28" outlineLevel="4" x14ac:dyDescent="0.25">
      <c r="A246" s="15" t="s">
        <v>262</v>
      </c>
      <c r="B246" s="16" t="s">
        <v>264</v>
      </c>
      <c r="C246" s="16" t="s">
        <v>95</v>
      </c>
      <c r="D246" s="16" t="s">
        <v>116</v>
      </c>
      <c r="E246" s="16"/>
      <c r="F246" s="16" t="s">
        <v>33</v>
      </c>
      <c r="G246" s="16">
        <v>1120</v>
      </c>
      <c r="H246" s="16">
        <v>3480</v>
      </c>
      <c r="I246" s="17" t="s">
        <v>117</v>
      </c>
      <c r="J246" s="32">
        <v>121400000</v>
      </c>
      <c r="K246" s="33">
        <v>121400000</v>
      </c>
      <c r="L246" s="33">
        <v>0</v>
      </c>
      <c r="M246" s="33">
        <v>0</v>
      </c>
      <c r="N246" s="33">
        <v>0</v>
      </c>
      <c r="O246" s="33">
        <v>121400000</v>
      </c>
      <c r="P246" s="33">
        <v>117450000</v>
      </c>
      <c r="Q246" s="33">
        <v>0</v>
      </c>
      <c r="R246" s="33">
        <v>0</v>
      </c>
      <c r="S246" s="33">
        <v>0</v>
      </c>
      <c r="T246" s="33">
        <v>0</v>
      </c>
      <c r="U246" s="33">
        <v>3950000</v>
      </c>
      <c r="V246" s="33">
        <v>3950000</v>
      </c>
      <c r="W246" s="33">
        <v>0</v>
      </c>
      <c r="X246" s="33">
        <v>3950000</v>
      </c>
      <c r="Y246" s="20">
        <f t="shared" si="29"/>
        <v>0</v>
      </c>
      <c r="Z246" s="20">
        <f t="shared" si="30"/>
        <v>0</v>
      </c>
      <c r="AA246" s="20">
        <f t="shared" si="31"/>
        <v>0.96746293245469517</v>
      </c>
      <c r="AB246" s="21">
        <f t="shared" si="32"/>
        <v>0.96746293245469517</v>
      </c>
    </row>
    <row r="247" spans="1:28" ht="30" outlineLevel="4" x14ac:dyDescent="0.25">
      <c r="A247" s="15" t="s">
        <v>262</v>
      </c>
      <c r="B247" s="16" t="s">
        <v>264</v>
      </c>
      <c r="C247" s="16" t="s">
        <v>95</v>
      </c>
      <c r="D247" s="16" t="s">
        <v>120</v>
      </c>
      <c r="E247" s="16"/>
      <c r="F247" s="16" t="s">
        <v>33</v>
      </c>
      <c r="G247" s="16">
        <v>1120</v>
      </c>
      <c r="H247" s="16">
        <v>3480</v>
      </c>
      <c r="I247" s="17" t="s">
        <v>121</v>
      </c>
      <c r="J247" s="32">
        <v>98500000</v>
      </c>
      <c r="K247" s="33">
        <v>98500000</v>
      </c>
      <c r="L247" s="33">
        <v>0</v>
      </c>
      <c r="M247" s="33">
        <v>0</v>
      </c>
      <c r="N247" s="33">
        <v>0</v>
      </c>
      <c r="O247" s="33">
        <v>98500000</v>
      </c>
      <c r="P247" s="33">
        <v>90997500</v>
      </c>
      <c r="Q247" s="33">
        <v>0</v>
      </c>
      <c r="R247" s="33">
        <v>0</v>
      </c>
      <c r="S247" s="33">
        <v>0</v>
      </c>
      <c r="T247" s="33">
        <v>0</v>
      </c>
      <c r="U247" s="33">
        <v>7502500</v>
      </c>
      <c r="V247" s="33">
        <v>7502500</v>
      </c>
      <c r="W247" s="33">
        <v>0</v>
      </c>
      <c r="X247" s="33">
        <v>7502500</v>
      </c>
      <c r="Y247" s="20">
        <f t="shared" si="29"/>
        <v>0</v>
      </c>
      <c r="Z247" s="20">
        <f t="shared" si="30"/>
        <v>0</v>
      </c>
      <c r="AA247" s="20">
        <f t="shared" si="31"/>
        <v>0.92383248730964462</v>
      </c>
      <c r="AB247" s="21">
        <f t="shared" si="32"/>
        <v>0.92383248730964462</v>
      </c>
    </row>
    <row r="248" spans="1:28" ht="30" outlineLevel="4" x14ac:dyDescent="0.25">
      <c r="A248" s="15" t="s">
        <v>262</v>
      </c>
      <c r="B248" s="16" t="s">
        <v>264</v>
      </c>
      <c r="C248" s="16" t="s">
        <v>95</v>
      </c>
      <c r="D248" s="16" t="s">
        <v>267</v>
      </c>
      <c r="E248" s="16"/>
      <c r="F248" s="16" t="s">
        <v>33</v>
      </c>
      <c r="G248" s="16">
        <v>1120</v>
      </c>
      <c r="H248" s="16">
        <v>3480</v>
      </c>
      <c r="I248" s="17" t="s">
        <v>268</v>
      </c>
      <c r="J248" s="32">
        <v>40000000</v>
      </c>
      <c r="K248" s="33">
        <v>40000000</v>
      </c>
      <c r="L248" s="33">
        <v>0</v>
      </c>
      <c r="M248" s="33">
        <v>0</v>
      </c>
      <c r="N248" s="33">
        <v>0</v>
      </c>
      <c r="O248" s="33">
        <v>40000000</v>
      </c>
      <c r="P248" s="33">
        <v>0</v>
      </c>
      <c r="Q248" s="33">
        <v>0</v>
      </c>
      <c r="R248" s="33">
        <v>0</v>
      </c>
      <c r="S248" s="33">
        <v>0</v>
      </c>
      <c r="T248" s="33">
        <v>0</v>
      </c>
      <c r="U248" s="33">
        <v>40000000</v>
      </c>
      <c r="V248" s="33">
        <v>40000000</v>
      </c>
      <c r="W248" s="33">
        <v>0</v>
      </c>
      <c r="X248" s="33">
        <v>40000000</v>
      </c>
      <c r="Y248" s="20">
        <f t="shared" si="29"/>
        <v>0</v>
      </c>
      <c r="Z248" s="20">
        <f t="shared" si="30"/>
        <v>0</v>
      </c>
      <c r="AA248" s="20">
        <f t="shared" si="31"/>
        <v>0</v>
      </c>
      <c r="AB248" s="21">
        <f t="shared" si="32"/>
        <v>0</v>
      </c>
    </row>
    <row r="249" spans="1:28" ht="30" outlineLevel="4" x14ac:dyDescent="0.25">
      <c r="A249" s="15" t="s">
        <v>262</v>
      </c>
      <c r="B249" s="16" t="s">
        <v>264</v>
      </c>
      <c r="C249" s="16" t="s">
        <v>95</v>
      </c>
      <c r="D249" s="16" t="s">
        <v>122</v>
      </c>
      <c r="E249" s="16"/>
      <c r="F249" s="16" t="s">
        <v>33</v>
      </c>
      <c r="G249" s="16">
        <v>1120</v>
      </c>
      <c r="H249" s="16">
        <v>3480</v>
      </c>
      <c r="I249" s="17" t="s">
        <v>123</v>
      </c>
      <c r="J249" s="32">
        <v>61500000</v>
      </c>
      <c r="K249" s="33">
        <v>61500000</v>
      </c>
      <c r="L249" s="33">
        <v>0</v>
      </c>
      <c r="M249" s="33">
        <v>0</v>
      </c>
      <c r="N249" s="33">
        <v>0</v>
      </c>
      <c r="O249" s="33">
        <v>61500000</v>
      </c>
      <c r="P249" s="33">
        <v>6000000</v>
      </c>
      <c r="Q249" s="33">
        <v>0</v>
      </c>
      <c r="R249" s="33">
        <v>0</v>
      </c>
      <c r="S249" s="33">
        <v>0</v>
      </c>
      <c r="T249" s="33">
        <v>0</v>
      </c>
      <c r="U249" s="33">
        <v>55500000</v>
      </c>
      <c r="V249" s="33">
        <v>55500000</v>
      </c>
      <c r="W249" s="33">
        <v>0</v>
      </c>
      <c r="X249" s="33">
        <v>55500000</v>
      </c>
      <c r="Y249" s="20">
        <f t="shared" si="29"/>
        <v>0</v>
      </c>
      <c r="Z249" s="20">
        <f t="shared" si="30"/>
        <v>0</v>
      </c>
      <c r="AA249" s="20">
        <f t="shared" si="31"/>
        <v>9.7560975609756101E-2</v>
      </c>
      <c r="AB249" s="21">
        <f t="shared" si="32"/>
        <v>9.7560975609756101E-2</v>
      </c>
    </row>
    <row r="250" spans="1:28" outlineLevel="3" x14ac:dyDescent="0.25">
      <c r="A250" s="37"/>
      <c r="B250" s="37"/>
      <c r="C250" s="36" t="s">
        <v>464</v>
      </c>
      <c r="D250" s="37"/>
      <c r="E250" s="37"/>
      <c r="F250" s="37"/>
      <c r="G250" s="37"/>
      <c r="H250" s="37"/>
      <c r="I250" s="38"/>
      <c r="J250" s="39">
        <f t="shared" ref="J250:X250" si="39">SUBTOTAL(9,J242:J249)</f>
        <v>382597000</v>
      </c>
      <c r="K250" s="40">
        <f t="shared" si="39"/>
        <v>382597000</v>
      </c>
      <c r="L250" s="40">
        <f t="shared" si="39"/>
        <v>0</v>
      </c>
      <c r="M250" s="40">
        <f t="shared" si="39"/>
        <v>0</v>
      </c>
      <c r="N250" s="40">
        <v>0</v>
      </c>
      <c r="O250" s="40">
        <f t="shared" si="39"/>
        <v>382597000</v>
      </c>
      <c r="P250" s="40">
        <f t="shared" si="39"/>
        <v>214447500</v>
      </c>
      <c r="Q250" s="40">
        <f t="shared" si="39"/>
        <v>0</v>
      </c>
      <c r="R250" s="40">
        <f t="shared" si="39"/>
        <v>0</v>
      </c>
      <c r="S250" s="40">
        <f t="shared" si="39"/>
        <v>1170530.8199999998</v>
      </c>
      <c r="T250" s="40">
        <f t="shared" si="39"/>
        <v>1170530.8199999998</v>
      </c>
      <c r="U250" s="40">
        <f t="shared" si="39"/>
        <v>106978969.18000001</v>
      </c>
      <c r="V250" s="40">
        <f t="shared" si="39"/>
        <v>166978969.18000001</v>
      </c>
      <c r="W250" s="40">
        <f t="shared" si="39"/>
        <v>0</v>
      </c>
      <c r="X250" s="40">
        <f t="shared" si="39"/>
        <v>166978969.18000001</v>
      </c>
      <c r="Y250" s="41">
        <f t="shared" si="29"/>
        <v>3.0594354372877985E-3</v>
      </c>
      <c r="Z250" s="41">
        <f t="shared" si="30"/>
        <v>3.0594354372877985E-3</v>
      </c>
      <c r="AA250" s="41">
        <f t="shared" si="31"/>
        <v>0.5605049177071435</v>
      </c>
      <c r="AB250" s="41">
        <f t="shared" si="32"/>
        <v>0.56356435314443132</v>
      </c>
    </row>
    <row r="251" spans="1:28" outlineLevel="4" x14ac:dyDescent="0.25">
      <c r="A251" s="15" t="s">
        <v>262</v>
      </c>
      <c r="B251" s="16" t="s">
        <v>264</v>
      </c>
      <c r="C251" s="16" t="s">
        <v>124</v>
      </c>
      <c r="D251" s="16" t="s">
        <v>125</v>
      </c>
      <c r="E251" s="16"/>
      <c r="F251" s="16">
        <v>280</v>
      </c>
      <c r="G251" s="16">
        <v>2210</v>
      </c>
      <c r="H251" s="16">
        <v>3480</v>
      </c>
      <c r="I251" s="17" t="s">
        <v>126</v>
      </c>
      <c r="J251" s="33">
        <v>0</v>
      </c>
      <c r="K251" s="33">
        <v>528704.4</v>
      </c>
      <c r="L251" s="33">
        <v>0</v>
      </c>
      <c r="M251" s="33">
        <v>0</v>
      </c>
      <c r="N251" s="33">
        <v>0</v>
      </c>
      <c r="O251" s="33">
        <v>528704.4</v>
      </c>
      <c r="P251" s="33">
        <v>0</v>
      </c>
      <c r="Q251" s="33">
        <v>0</v>
      </c>
      <c r="R251" s="33">
        <v>0</v>
      </c>
      <c r="S251" s="33">
        <v>528704.4</v>
      </c>
      <c r="T251" s="33">
        <v>528704.4</v>
      </c>
      <c r="U251" s="33">
        <v>0</v>
      </c>
      <c r="V251" s="33">
        <v>0</v>
      </c>
      <c r="W251" s="33">
        <v>0</v>
      </c>
      <c r="X251" s="33">
        <v>0</v>
      </c>
      <c r="Y251" s="20">
        <f t="shared" si="29"/>
        <v>1</v>
      </c>
      <c r="Z251" s="20">
        <f t="shared" si="30"/>
        <v>1</v>
      </c>
      <c r="AA251" s="20">
        <f t="shared" si="31"/>
        <v>0</v>
      </c>
      <c r="AB251" s="21">
        <f t="shared" si="32"/>
        <v>1</v>
      </c>
    </row>
    <row r="252" spans="1:28" outlineLevel="4" x14ac:dyDescent="0.25">
      <c r="A252" s="15" t="s">
        <v>262</v>
      </c>
      <c r="B252" s="16" t="s">
        <v>264</v>
      </c>
      <c r="C252" s="16" t="s">
        <v>124</v>
      </c>
      <c r="D252" s="16" t="s">
        <v>127</v>
      </c>
      <c r="E252" s="16"/>
      <c r="F252" s="16">
        <v>280</v>
      </c>
      <c r="G252" s="16">
        <v>2210</v>
      </c>
      <c r="H252" s="16">
        <v>3480</v>
      </c>
      <c r="I252" s="17" t="s">
        <v>128</v>
      </c>
      <c r="J252" s="32">
        <v>9976652</v>
      </c>
      <c r="K252" s="33">
        <v>9976652</v>
      </c>
      <c r="L252" s="33">
        <v>0</v>
      </c>
      <c r="M252" s="33">
        <v>0</v>
      </c>
      <c r="N252" s="33">
        <v>0</v>
      </c>
      <c r="O252" s="33">
        <v>9976652</v>
      </c>
      <c r="P252" s="33">
        <v>9574990</v>
      </c>
      <c r="Q252" s="33">
        <v>0</v>
      </c>
      <c r="R252" s="33">
        <v>0</v>
      </c>
      <c r="S252" s="33">
        <v>0</v>
      </c>
      <c r="T252" s="33">
        <v>0</v>
      </c>
      <c r="U252" s="33">
        <v>401662</v>
      </c>
      <c r="V252" s="33">
        <v>401662</v>
      </c>
      <c r="W252" s="33">
        <v>0</v>
      </c>
      <c r="X252" s="33">
        <v>401662</v>
      </c>
      <c r="Y252" s="20">
        <f t="shared" si="29"/>
        <v>0</v>
      </c>
      <c r="Z252" s="20">
        <f t="shared" si="30"/>
        <v>0</v>
      </c>
      <c r="AA252" s="20">
        <f t="shared" si="31"/>
        <v>0.95973980048617513</v>
      </c>
      <c r="AB252" s="21">
        <f t="shared" si="32"/>
        <v>0.95973980048617513</v>
      </c>
    </row>
    <row r="253" spans="1:28" ht="30" outlineLevel="4" x14ac:dyDescent="0.25">
      <c r="A253" s="15" t="s">
        <v>262</v>
      </c>
      <c r="B253" s="16" t="s">
        <v>264</v>
      </c>
      <c r="C253" s="16" t="s">
        <v>124</v>
      </c>
      <c r="D253" s="16" t="s">
        <v>269</v>
      </c>
      <c r="E253" s="16"/>
      <c r="F253" s="16">
        <v>280</v>
      </c>
      <c r="G253" s="16">
        <v>2210</v>
      </c>
      <c r="H253" s="16">
        <v>3480</v>
      </c>
      <c r="I253" s="17" t="s">
        <v>270</v>
      </c>
      <c r="J253" s="32">
        <v>301200000</v>
      </c>
      <c r="K253" s="33">
        <v>300671295.60000002</v>
      </c>
      <c r="L253" s="33">
        <v>0</v>
      </c>
      <c r="M253" s="33">
        <v>0</v>
      </c>
      <c r="N253" s="33">
        <v>0</v>
      </c>
      <c r="O253" s="33">
        <v>300671295.60000002</v>
      </c>
      <c r="P253" s="33">
        <v>256291630</v>
      </c>
      <c r="Q253" s="33">
        <v>1331592</v>
      </c>
      <c r="R253" s="33">
        <v>0</v>
      </c>
      <c r="S253" s="33">
        <v>0</v>
      </c>
      <c r="T253" s="33">
        <v>0</v>
      </c>
      <c r="U253" s="33">
        <v>43048073.600000001</v>
      </c>
      <c r="V253" s="33">
        <v>43048073.600000001</v>
      </c>
      <c r="W253" s="33">
        <v>0</v>
      </c>
      <c r="X253" s="33">
        <v>43048073.600000024</v>
      </c>
      <c r="Y253" s="20">
        <f t="shared" si="29"/>
        <v>0</v>
      </c>
      <c r="Z253" s="20">
        <f t="shared" si="30"/>
        <v>0</v>
      </c>
      <c r="AA253" s="20">
        <f t="shared" si="31"/>
        <v>0.85682679314599652</v>
      </c>
      <c r="AB253" s="21">
        <f t="shared" si="32"/>
        <v>0.85682679314599652</v>
      </c>
    </row>
    <row r="254" spans="1:28" outlineLevel="4" x14ac:dyDescent="0.25">
      <c r="A254" s="15" t="s">
        <v>262</v>
      </c>
      <c r="B254" s="16" t="s">
        <v>264</v>
      </c>
      <c r="C254" s="16" t="s">
        <v>124</v>
      </c>
      <c r="D254" s="16" t="s">
        <v>135</v>
      </c>
      <c r="E254" s="16"/>
      <c r="F254" s="16">
        <v>280</v>
      </c>
      <c r="G254" s="16">
        <v>2240</v>
      </c>
      <c r="H254" s="16">
        <v>3480</v>
      </c>
      <c r="I254" s="17" t="s">
        <v>136</v>
      </c>
      <c r="J254" s="32">
        <v>230000000</v>
      </c>
      <c r="K254" s="33">
        <v>230000000</v>
      </c>
      <c r="L254" s="33">
        <v>0</v>
      </c>
      <c r="M254" s="33">
        <v>0</v>
      </c>
      <c r="N254" s="33">
        <v>0</v>
      </c>
      <c r="O254" s="33">
        <v>230000000</v>
      </c>
      <c r="P254" s="33">
        <v>0</v>
      </c>
      <c r="Q254" s="33">
        <v>188463620.00999999</v>
      </c>
      <c r="R254" s="33">
        <v>0</v>
      </c>
      <c r="S254" s="33">
        <v>0</v>
      </c>
      <c r="T254" s="33">
        <v>0</v>
      </c>
      <c r="U254" s="33">
        <v>41536379.990000002</v>
      </c>
      <c r="V254" s="33">
        <v>41536379.990000002</v>
      </c>
      <c r="W254" s="33">
        <v>0</v>
      </c>
      <c r="X254" s="33">
        <v>41536379.99000001</v>
      </c>
      <c r="Y254" s="20">
        <f t="shared" si="29"/>
        <v>0</v>
      </c>
      <c r="Z254" s="20">
        <f t="shared" si="30"/>
        <v>0</v>
      </c>
      <c r="AA254" s="20">
        <f t="shared" si="31"/>
        <v>0.8194070435217391</v>
      </c>
      <c r="AB254" s="21">
        <f t="shared" si="32"/>
        <v>0.8194070435217391</v>
      </c>
    </row>
    <row r="255" spans="1:28" outlineLevel="3" x14ac:dyDescent="0.25">
      <c r="A255" s="37"/>
      <c r="B255" s="37"/>
      <c r="C255" s="36" t="s">
        <v>465</v>
      </c>
      <c r="D255" s="37"/>
      <c r="E255" s="37"/>
      <c r="F255" s="37"/>
      <c r="G255" s="37"/>
      <c r="H255" s="37"/>
      <c r="I255" s="38"/>
      <c r="J255" s="39">
        <f t="shared" ref="J255:X255" si="40">SUBTOTAL(9,J251:J254)</f>
        <v>541176652</v>
      </c>
      <c r="K255" s="40">
        <f t="shared" si="40"/>
        <v>541176652</v>
      </c>
      <c r="L255" s="40">
        <f t="shared" si="40"/>
        <v>0</v>
      </c>
      <c r="M255" s="40">
        <f t="shared" si="40"/>
        <v>0</v>
      </c>
      <c r="N255" s="40">
        <v>0</v>
      </c>
      <c r="O255" s="40">
        <f t="shared" si="40"/>
        <v>541176652</v>
      </c>
      <c r="P255" s="40">
        <f t="shared" si="40"/>
        <v>265866620</v>
      </c>
      <c r="Q255" s="40">
        <f t="shared" si="40"/>
        <v>189795212.00999999</v>
      </c>
      <c r="R255" s="40">
        <f t="shared" si="40"/>
        <v>0</v>
      </c>
      <c r="S255" s="40">
        <f t="shared" si="40"/>
        <v>528704.4</v>
      </c>
      <c r="T255" s="40">
        <f t="shared" si="40"/>
        <v>528704.4</v>
      </c>
      <c r="U255" s="40">
        <f t="shared" si="40"/>
        <v>84986115.590000004</v>
      </c>
      <c r="V255" s="40">
        <f t="shared" si="40"/>
        <v>84986115.590000004</v>
      </c>
      <c r="W255" s="40">
        <f t="shared" si="40"/>
        <v>0</v>
      </c>
      <c r="X255" s="40">
        <f t="shared" si="40"/>
        <v>84986115.590000033</v>
      </c>
      <c r="Y255" s="41">
        <f t="shared" si="29"/>
        <v>9.7695345511690707E-4</v>
      </c>
      <c r="Z255" s="41">
        <f t="shared" si="30"/>
        <v>9.7695345511690707E-4</v>
      </c>
      <c r="AA255" s="41">
        <f t="shared" si="31"/>
        <v>0.84198353777095314</v>
      </c>
      <c r="AB255" s="41">
        <f t="shared" si="32"/>
        <v>0.84296049122607009</v>
      </c>
    </row>
    <row r="256" spans="1:28" ht="120" outlineLevel="4" x14ac:dyDescent="0.25">
      <c r="A256" s="15" t="s">
        <v>262</v>
      </c>
      <c r="B256" s="16" t="s">
        <v>264</v>
      </c>
      <c r="C256" s="16" t="s">
        <v>137</v>
      </c>
      <c r="D256" s="16" t="s">
        <v>138</v>
      </c>
      <c r="E256" s="16" t="s">
        <v>52</v>
      </c>
      <c r="F256" s="16" t="s">
        <v>33</v>
      </c>
      <c r="G256" s="16">
        <v>1310</v>
      </c>
      <c r="H256" s="16">
        <v>3480</v>
      </c>
      <c r="I256" s="17" t="s">
        <v>139</v>
      </c>
      <c r="J256" s="32">
        <v>27140500</v>
      </c>
      <c r="K256" s="33">
        <v>27140500</v>
      </c>
      <c r="L256" s="33">
        <v>0</v>
      </c>
      <c r="M256" s="33">
        <v>0</v>
      </c>
      <c r="N256" s="33">
        <v>0</v>
      </c>
      <c r="O256" s="33">
        <v>27140500</v>
      </c>
      <c r="P256" s="33">
        <v>0</v>
      </c>
      <c r="Q256" s="33">
        <v>21069599.52</v>
      </c>
      <c r="R256" s="33">
        <v>0</v>
      </c>
      <c r="S256" s="33">
        <v>6070900.4800000004</v>
      </c>
      <c r="T256" s="33">
        <v>6070900.4800000004</v>
      </c>
      <c r="U256" s="33">
        <v>0</v>
      </c>
      <c r="V256" s="33">
        <v>0</v>
      </c>
      <c r="W256" s="33">
        <v>0</v>
      </c>
      <c r="X256" s="33">
        <v>0</v>
      </c>
      <c r="Y256" s="20">
        <f t="shared" si="29"/>
        <v>0.22368417973139773</v>
      </c>
      <c r="Z256" s="20">
        <f t="shared" si="30"/>
        <v>0.22368417973139773</v>
      </c>
      <c r="AA256" s="20">
        <f t="shared" si="31"/>
        <v>0.77631582026860224</v>
      </c>
      <c r="AB256" s="21">
        <f t="shared" si="32"/>
        <v>1</v>
      </c>
    </row>
    <row r="257" spans="1:28" ht="120" outlineLevel="4" x14ac:dyDescent="0.25">
      <c r="A257" s="15" t="s">
        <v>262</v>
      </c>
      <c r="B257" s="16" t="s">
        <v>264</v>
      </c>
      <c r="C257" s="16" t="s">
        <v>137</v>
      </c>
      <c r="D257" s="16" t="s">
        <v>138</v>
      </c>
      <c r="E257" s="16" t="s">
        <v>140</v>
      </c>
      <c r="F257" s="16" t="s">
        <v>33</v>
      </c>
      <c r="G257" s="16">
        <v>1310</v>
      </c>
      <c r="H257" s="16">
        <v>3480</v>
      </c>
      <c r="I257" s="17" t="s">
        <v>141</v>
      </c>
      <c r="J257" s="32">
        <v>14001154</v>
      </c>
      <c r="K257" s="33">
        <v>14001154</v>
      </c>
      <c r="L257" s="33">
        <v>0</v>
      </c>
      <c r="M257" s="33">
        <v>0</v>
      </c>
      <c r="N257" s="33">
        <v>0</v>
      </c>
      <c r="O257" s="33">
        <v>14001154</v>
      </c>
      <c r="P257" s="33">
        <v>0</v>
      </c>
      <c r="Q257" s="33">
        <v>9918319.1999999993</v>
      </c>
      <c r="R257" s="33">
        <v>0</v>
      </c>
      <c r="S257" s="33">
        <v>4082834.8</v>
      </c>
      <c r="T257" s="33">
        <v>4082834.8</v>
      </c>
      <c r="U257" s="33">
        <v>0</v>
      </c>
      <c r="V257" s="33">
        <v>0</v>
      </c>
      <c r="W257" s="33">
        <v>0</v>
      </c>
      <c r="X257" s="33">
        <v>9.3132257461547852E-10</v>
      </c>
      <c r="Y257" s="20">
        <f t="shared" si="29"/>
        <v>0.29160702039274761</v>
      </c>
      <c r="Z257" s="20">
        <f t="shared" si="30"/>
        <v>0.29160702039274761</v>
      </c>
      <c r="AA257" s="20">
        <f t="shared" si="31"/>
        <v>0.70839297960725234</v>
      </c>
      <c r="AB257" s="21">
        <f t="shared" si="32"/>
        <v>1</v>
      </c>
    </row>
    <row r="258" spans="1:28" ht="135" outlineLevel="4" x14ac:dyDescent="0.25">
      <c r="A258" s="15" t="s">
        <v>262</v>
      </c>
      <c r="B258" s="16" t="s">
        <v>264</v>
      </c>
      <c r="C258" s="16" t="s">
        <v>137</v>
      </c>
      <c r="D258" s="16" t="s">
        <v>138</v>
      </c>
      <c r="E258" s="16" t="s">
        <v>271</v>
      </c>
      <c r="F258" s="16" t="s">
        <v>33</v>
      </c>
      <c r="G258" s="16">
        <v>1310</v>
      </c>
      <c r="H258" s="16">
        <v>3480</v>
      </c>
      <c r="I258" s="17" t="s">
        <v>272</v>
      </c>
      <c r="J258" s="32">
        <v>550000000</v>
      </c>
      <c r="K258" s="33">
        <v>550000000</v>
      </c>
      <c r="L258" s="33">
        <v>0</v>
      </c>
      <c r="M258" s="33">
        <v>-39576</v>
      </c>
      <c r="N258" s="33">
        <v>0</v>
      </c>
      <c r="O258" s="33">
        <v>549960424</v>
      </c>
      <c r="P258" s="33">
        <v>0</v>
      </c>
      <c r="Q258" s="33">
        <v>549960424</v>
      </c>
      <c r="R258" s="33">
        <v>0</v>
      </c>
      <c r="S258" s="33">
        <v>0</v>
      </c>
      <c r="T258" s="33">
        <v>0</v>
      </c>
      <c r="U258" s="33">
        <v>0</v>
      </c>
      <c r="V258" s="33">
        <v>39576</v>
      </c>
      <c r="W258" s="33">
        <v>0</v>
      </c>
      <c r="X258" s="33">
        <v>0</v>
      </c>
      <c r="Y258" s="20">
        <f t="shared" si="29"/>
        <v>0</v>
      </c>
      <c r="Z258" s="20">
        <f t="shared" si="30"/>
        <v>0</v>
      </c>
      <c r="AA258" s="20">
        <f t="shared" si="31"/>
        <v>1</v>
      </c>
      <c r="AB258" s="21">
        <f t="shared" si="32"/>
        <v>1</v>
      </c>
    </row>
    <row r="259" spans="1:28" ht="75" outlineLevel="4" x14ac:dyDescent="0.25">
      <c r="A259" s="15" t="s">
        <v>262</v>
      </c>
      <c r="B259" s="16" t="s">
        <v>264</v>
      </c>
      <c r="C259" s="16" t="s">
        <v>137</v>
      </c>
      <c r="D259" s="16" t="s">
        <v>138</v>
      </c>
      <c r="E259" s="16" t="s">
        <v>142</v>
      </c>
      <c r="F259" s="16" t="s">
        <v>33</v>
      </c>
      <c r="G259" s="16">
        <v>1310</v>
      </c>
      <c r="H259" s="16">
        <v>3480</v>
      </c>
      <c r="I259" s="17" t="s">
        <v>143</v>
      </c>
      <c r="J259" s="32">
        <v>60786747</v>
      </c>
      <c r="K259" s="33">
        <v>60786747</v>
      </c>
      <c r="L259" s="33">
        <v>0</v>
      </c>
      <c r="M259" s="33">
        <v>0</v>
      </c>
      <c r="N259" s="33">
        <v>0</v>
      </c>
      <c r="O259" s="33">
        <v>60786747</v>
      </c>
      <c r="P259" s="33">
        <v>0</v>
      </c>
      <c r="Q259" s="33">
        <v>48017146.329999998</v>
      </c>
      <c r="R259" s="33">
        <v>0</v>
      </c>
      <c r="S259" s="33">
        <v>12769600.67</v>
      </c>
      <c r="T259" s="33">
        <v>12769600.67</v>
      </c>
      <c r="U259" s="33">
        <v>0</v>
      </c>
      <c r="V259" s="33">
        <v>0</v>
      </c>
      <c r="W259" s="33">
        <v>0</v>
      </c>
      <c r="X259" s="33">
        <v>1.862645149230957E-9</v>
      </c>
      <c r="Y259" s="20">
        <f t="shared" si="29"/>
        <v>0.21007211769368084</v>
      </c>
      <c r="Z259" s="20">
        <f t="shared" si="30"/>
        <v>0.21007211769368084</v>
      </c>
      <c r="AA259" s="20">
        <f t="shared" si="31"/>
        <v>0.78992788230631916</v>
      </c>
      <c r="AB259" s="21">
        <f t="shared" si="32"/>
        <v>1</v>
      </c>
    </row>
    <row r="260" spans="1:28" ht="225" outlineLevel="4" x14ac:dyDescent="0.25">
      <c r="A260" s="15" t="s">
        <v>262</v>
      </c>
      <c r="B260" s="16" t="s">
        <v>264</v>
      </c>
      <c r="C260" s="16" t="s">
        <v>137</v>
      </c>
      <c r="D260" s="16" t="s">
        <v>138</v>
      </c>
      <c r="E260" s="16" t="s">
        <v>273</v>
      </c>
      <c r="F260" s="16" t="s">
        <v>33</v>
      </c>
      <c r="G260" s="16">
        <v>1310</v>
      </c>
      <c r="H260" s="16">
        <v>3480</v>
      </c>
      <c r="I260" s="17" t="s">
        <v>274</v>
      </c>
      <c r="J260" s="32">
        <v>200000000</v>
      </c>
      <c r="K260" s="33">
        <v>200000000</v>
      </c>
      <c r="L260" s="33">
        <v>0</v>
      </c>
      <c r="M260" s="33">
        <v>0</v>
      </c>
      <c r="N260" s="33">
        <v>0</v>
      </c>
      <c r="O260" s="33">
        <v>200000000</v>
      </c>
      <c r="P260" s="33">
        <v>0</v>
      </c>
      <c r="Q260" s="33">
        <v>100000000</v>
      </c>
      <c r="R260" s="33">
        <v>0</v>
      </c>
      <c r="S260" s="33">
        <v>0</v>
      </c>
      <c r="T260" s="33">
        <v>0</v>
      </c>
      <c r="U260" s="33">
        <v>0</v>
      </c>
      <c r="V260" s="33">
        <v>100000000</v>
      </c>
      <c r="W260" s="33">
        <v>0</v>
      </c>
      <c r="X260" s="33">
        <v>100000000</v>
      </c>
      <c r="Y260" s="20">
        <f t="shared" si="29"/>
        <v>0</v>
      </c>
      <c r="Z260" s="20">
        <f t="shared" si="30"/>
        <v>0</v>
      </c>
      <c r="AA260" s="20">
        <f t="shared" si="31"/>
        <v>0.5</v>
      </c>
      <c r="AB260" s="21">
        <f t="shared" si="32"/>
        <v>0.5</v>
      </c>
    </row>
    <row r="261" spans="1:28" ht="300" outlineLevel="4" x14ac:dyDescent="0.25">
      <c r="A261" s="15" t="s">
        <v>262</v>
      </c>
      <c r="B261" s="16" t="s">
        <v>264</v>
      </c>
      <c r="C261" s="16" t="s">
        <v>137</v>
      </c>
      <c r="D261" s="16" t="s">
        <v>138</v>
      </c>
      <c r="E261" s="16" t="s">
        <v>275</v>
      </c>
      <c r="F261" s="16" t="s">
        <v>33</v>
      </c>
      <c r="G261" s="16">
        <v>1310</v>
      </c>
      <c r="H261" s="16">
        <v>3480</v>
      </c>
      <c r="I261" s="17" t="s">
        <v>276</v>
      </c>
      <c r="J261" s="32">
        <v>300000000</v>
      </c>
      <c r="K261" s="33">
        <v>300000000</v>
      </c>
      <c r="L261" s="33">
        <v>0</v>
      </c>
      <c r="M261" s="33">
        <v>0</v>
      </c>
      <c r="N261" s="33">
        <v>0</v>
      </c>
      <c r="O261" s="33">
        <v>300000000</v>
      </c>
      <c r="P261" s="33">
        <v>0</v>
      </c>
      <c r="Q261" s="33">
        <v>0</v>
      </c>
      <c r="R261" s="33">
        <v>0</v>
      </c>
      <c r="S261" s="33">
        <v>150000000</v>
      </c>
      <c r="T261" s="33">
        <v>150000000</v>
      </c>
      <c r="U261" s="33">
        <v>0</v>
      </c>
      <c r="V261" s="33">
        <v>150000000</v>
      </c>
      <c r="W261" s="33">
        <v>0</v>
      </c>
      <c r="X261" s="33">
        <v>150000000</v>
      </c>
      <c r="Y261" s="20">
        <f t="shared" si="29"/>
        <v>0.5</v>
      </c>
      <c r="Z261" s="20">
        <f t="shared" si="30"/>
        <v>0.5</v>
      </c>
      <c r="AA261" s="20">
        <f t="shared" si="31"/>
        <v>0</v>
      </c>
      <c r="AB261" s="21">
        <f t="shared" si="32"/>
        <v>0.5</v>
      </c>
    </row>
    <row r="262" spans="1:28" ht="135" outlineLevel="4" x14ac:dyDescent="0.25">
      <c r="A262" s="15" t="s">
        <v>262</v>
      </c>
      <c r="B262" s="16" t="s">
        <v>264</v>
      </c>
      <c r="C262" s="16" t="s">
        <v>137</v>
      </c>
      <c r="D262" s="16" t="s">
        <v>138</v>
      </c>
      <c r="E262" s="16" t="s">
        <v>277</v>
      </c>
      <c r="F262" s="16" t="s">
        <v>33</v>
      </c>
      <c r="G262" s="16">
        <v>1310</v>
      </c>
      <c r="H262" s="16">
        <v>3480</v>
      </c>
      <c r="I262" s="17" t="s">
        <v>278</v>
      </c>
      <c r="J262" s="32">
        <v>70000000</v>
      </c>
      <c r="K262" s="33">
        <v>70000000</v>
      </c>
      <c r="L262" s="33">
        <v>0</v>
      </c>
      <c r="M262" s="33">
        <v>0</v>
      </c>
      <c r="N262" s="33">
        <v>0</v>
      </c>
      <c r="O262" s="33">
        <v>70000000</v>
      </c>
      <c r="P262" s="33">
        <v>0</v>
      </c>
      <c r="Q262" s="33">
        <v>30000000</v>
      </c>
      <c r="R262" s="33">
        <v>0</v>
      </c>
      <c r="S262" s="33">
        <v>0</v>
      </c>
      <c r="T262" s="33">
        <v>0</v>
      </c>
      <c r="U262" s="33">
        <v>0</v>
      </c>
      <c r="V262" s="33">
        <v>40000000</v>
      </c>
      <c r="W262" s="33">
        <v>0</v>
      </c>
      <c r="X262" s="33">
        <v>40000000</v>
      </c>
      <c r="Y262" s="20">
        <f t="shared" si="29"/>
        <v>0</v>
      </c>
      <c r="Z262" s="20">
        <f t="shared" si="30"/>
        <v>0</v>
      </c>
      <c r="AA262" s="20">
        <f t="shared" si="31"/>
        <v>0.42857142857142855</v>
      </c>
      <c r="AB262" s="21">
        <f t="shared" si="32"/>
        <v>0.42857142857142855</v>
      </c>
    </row>
    <row r="263" spans="1:28" ht="135" outlineLevel="4" x14ac:dyDescent="0.25">
      <c r="A263" s="15" t="s">
        <v>262</v>
      </c>
      <c r="B263" s="16" t="s">
        <v>264</v>
      </c>
      <c r="C263" s="16" t="s">
        <v>137</v>
      </c>
      <c r="D263" s="16" t="s">
        <v>138</v>
      </c>
      <c r="E263" s="16" t="s">
        <v>144</v>
      </c>
      <c r="F263" s="16" t="s">
        <v>33</v>
      </c>
      <c r="G263" s="16">
        <v>1310</v>
      </c>
      <c r="H263" s="16">
        <v>3480</v>
      </c>
      <c r="I263" s="17" t="s">
        <v>279</v>
      </c>
      <c r="J263" s="32">
        <v>30000000</v>
      </c>
      <c r="K263" s="33">
        <v>30000000</v>
      </c>
      <c r="L263" s="33">
        <v>0</v>
      </c>
      <c r="M263" s="33">
        <v>0</v>
      </c>
      <c r="N263" s="33">
        <v>0</v>
      </c>
      <c r="O263" s="33">
        <v>30000000</v>
      </c>
      <c r="P263" s="33">
        <v>0</v>
      </c>
      <c r="Q263" s="33">
        <v>0</v>
      </c>
      <c r="R263" s="33">
        <v>0</v>
      </c>
      <c r="S263" s="33">
        <v>0</v>
      </c>
      <c r="T263" s="33">
        <v>0</v>
      </c>
      <c r="U263" s="33">
        <v>0</v>
      </c>
      <c r="V263" s="33">
        <v>30000000</v>
      </c>
      <c r="W263" s="33">
        <v>0</v>
      </c>
      <c r="X263" s="33">
        <v>30000000</v>
      </c>
      <c r="Y263" s="20">
        <f t="shared" si="29"/>
        <v>0</v>
      </c>
      <c r="Z263" s="20">
        <f t="shared" si="30"/>
        <v>0</v>
      </c>
      <c r="AA263" s="20">
        <f t="shared" si="31"/>
        <v>0</v>
      </c>
      <c r="AB263" s="21">
        <f t="shared" si="32"/>
        <v>0</v>
      </c>
    </row>
    <row r="264" spans="1:28" ht="75" outlineLevel="4" x14ac:dyDescent="0.25">
      <c r="A264" s="15" t="s">
        <v>262</v>
      </c>
      <c r="B264" s="16" t="s">
        <v>264</v>
      </c>
      <c r="C264" s="16" t="s">
        <v>137</v>
      </c>
      <c r="D264" s="16" t="s">
        <v>280</v>
      </c>
      <c r="E264" s="16"/>
      <c r="F264" s="16" t="s">
        <v>33</v>
      </c>
      <c r="G264" s="16">
        <v>1320</v>
      </c>
      <c r="H264" s="16">
        <v>3480</v>
      </c>
      <c r="I264" s="17" t="s">
        <v>281</v>
      </c>
      <c r="J264" s="32">
        <v>1400000</v>
      </c>
      <c r="K264" s="33">
        <v>1400000</v>
      </c>
      <c r="L264" s="33">
        <v>0</v>
      </c>
      <c r="M264" s="33">
        <v>0</v>
      </c>
      <c r="N264" s="33">
        <v>0</v>
      </c>
      <c r="O264" s="33">
        <v>1400000</v>
      </c>
      <c r="P264" s="33">
        <v>0</v>
      </c>
      <c r="Q264" s="33">
        <v>0</v>
      </c>
      <c r="R264" s="33">
        <v>0</v>
      </c>
      <c r="S264" s="33">
        <v>0</v>
      </c>
      <c r="T264" s="33">
        <v>0</v>
      </c>
      <c r="U264" s="33">
        <v>0</v>
      </c>
      <c r="V264" s="33">
        <v>1400000</v>
      </c>
      <c r="W264" s="33">
        <v>0</v>
      </c>
      <c r="X264" s="33">
        <v>1400000</v>
      </c>
      <c r="Y264" s="20">
        <f t="shared" si="29"/>
        <v>0</v>
      </c>
      <c r="Z264" s="20">
        <f t="shared" si="30"/>
        <v>0</v>
      </c>
      <c r="AA264" s="20">
        <f t="shared" si="31"/>
        <v>0</v>
      </c>
      <c r="AB264" s="21">
        <f t="shared" si="32"/>
        <v>0</v>
      </c>
    </row>
    <row r="265" spans="1:28" ht="45" outlineLevel="4" x14ac:dyDescent="0.25">
      <c r="A265" s="15" t="s">
        <v>262</v>
      </c>
      <c r="B265" s="16" t="s">
        <v>264</v>
      </c>
      <c r="C265" s="16" t="s">
        <v>137</v>
      </c>
      <c r="D265" s="16" t="s">
        <v>174</v>
      </c>
      <c r="E265" s="16"/>
      <c r="F265" s="16" t="s">
        <v>33</v>
      </c>
      <c r="G265" s="16">
        <v>1320</v>
      </c>
      <c r="H265" s="16">
        <v>3480</v>
      </c>
      <c r="I265" s="17" t="s">
        <v>175</v>
      </c>
      <c r="J265" s="32">
        <v>34411201</v>
      </c>
      <c r="K265" s="33">
        <v>34411201</v>
      </c>
      <c r="L265" s="33">
        <v>0</v>
      </c>
      <c r="M265" s="33">
        <v>0</v>
      </c>
      <c r="N265" s="33">
        <v>0</v>
      </c>
      <c r="O265" s="33">
        <v>34411201</v>
      </c>
      <c r="P265" s="33">
        <v>0</v>
      </c>
      <c r="Q265" s="33">
        <v>0</v>
      </c>
      <c r="R265" s="33">
        <v>0</v>
      </c>
      <c r="S265" s="33">
        <v>3855454.51</v>
      </c>
      <c r="T265" s="33">
        <v>3855454.51</v>
      </c>
      <c r="U265" s="33">
        <v>30555746.489999998</v>
      </c>
      <c r="V265" s="33">
        <v>30555746.489999998</v>
      </c>
      <c r="W265" s="33">
        <v>0</v>
      </c>
      <c r="X265" s="33">
        <v>30555746.490000002</v>
      </c>
      <c r="Y265" s="20">
        <f t="shared" si="29"/>
        <v>0.11204068436902274</v>
      </c>
      <c r="Z265" s="20">
        <f t="shared" si="30"/>
        <v>0.11204068436902274</v>
      </c>
      <c r="AA265" s="20">
        <f t="shared" si="31"/>
        <v>0</v>
      </c>
      <c r="AB265" s="21">
        <f t="shared" si="32"/>
        <v>0.11204068436902274</v>
      </c>
    </row>
    <row r="266" spans="1:28" ht="150" outlineLevel="4" x14ac:dyDescent="0.25">
      <c r="A266" s="15" t="s">
        <v>262</v>
      </c>
      <c r="B266" s="16" t="s">
        <v>264</v>
      </c>
      <c r="C266" s="16" t="s">
        <v>137</v>
      </c>
      <c r="D266" s="16" t="s">
        <v>282</v>
      </c>
      <c r="E266" s="16" t="s">
        <v>142</v>
      </c>
      <c r="F266" s="16" t="s">
        <v>33</v>
      </c>
      <c r="G266" s="16">
        <v>1320</v>
      </c>
      <c r="H266" s="16">
        <v>3480</v>
      </c>
      <c r="I266" s="17" t="s">
        <v>283</v>
      </c>
      <c r="J266" s="32">
        <v>150000000</v>
      </c>
      <c r="K266" s="33">
        <v>150000000</v>
      </c>
      <c r="L266" s="33">
        <v>0</v>
      </c>
      <c r="M266" s="33">
        <v>0</v>
      </c>
      <c r="N266" s="33">
        <v>0</v>
      </c>
      <c r="O266" s="33">
        <v>150000000</v>
      </c>
      <c r="P266" s="33">
        <v>0</v>
      </c>
      <c r="Q266" s="33">
        <v>75000000</v>
      </c>
      <c r="R266" s="33">
        <v>0</v>
      </c>
      <c r="S266" s="33">
        <v>0</v>
      </c>
      <c r="T266" s="33">
        <v>0</v>
      </c>
      <c r="U266" s="33">
        <v>0</v>
      </c>
      <c r="V266" s="33">
        <v>75000000</v>
      </c>
      <c r="W266" s="33">
        <v>0</v>
      </c>
      <c r="X266" s="33">
        <v>75000000</v>
      </c>
      <c r="Y266" s="20">
        <f t="shared" si="29"/>
        <v>0</v>
      </c>
      <c r="Z266" s="20">
        <f t="shared" si="30"/>
        <v>0</v>
      </c>
      <c r="AA266" s="20">
        <f t="shared" si="31"/>
        <v>0.5</v>
      </c>
      <c r="AB266" s="21">
        <f t="shared" si="32"/>
        <v>0.5</v>
      </c>
    </row>
    <row r="267" spans="1:28" ht="300" outlineLevel="4" x14ac:dyDescent="0.25">
      <c r="A267" s="15" t="s">
        <v>262</v>
      </c>
      <c r="B267" s="16" t="s">
        <v>264</v>
      </c>
      <c r="C267" s="16" t="s">
        <v>137</v>
      </c>
      <c r="D267" s="16" t="s">
        <v>282</v>
      </c>
      <c r="E267" s="16" t="s">
        <v>284</v>
      </c>
      <c r="F267" s="16" t="s">
        <v>33</v>
      </c>
      <c r="G267" s="16">
        <v>1320</v>
      </c>
      <c r="H267" s="16">
        <v>3480</v>
      </c>
      <c r="I267" s="17" t="s">
        <v>285</v>
      </c>
      <c r="J267" s="32">
        <v>76500000</v>
      </c>
      <c r="K267" s="33">
        <v>76500000</v>
      </c>
      <c r="L267" s="33">
        <v>0</v>
      </c>
      <c r="M267" s="33">
        <v>0</v>
      </c>
      <c r="N267" s="33">
        <v>0</v>
      </c>
      <c r="O267" s="33">
        <v>76500000</v>
      </c>
      <c r="P267" s="33">
        <v>0</v>
      </c>
      <c r="Q267" s="33">
        <v>25500000</v>
      </c>
      <c r="R267" s="33">
        <v>0</v>
      </c>
      <c r="S267" s="33">
        <v>0</v>
      </c>
      <c r="T267" s="33">
        <v>0</v>
      </c>
      <c r="U267" s="33">
        <v>0</v>
      </c>
      <c r="V267" s="33">
        <v>51000000</v>
      </c>
      <c r="W267" s="33">
        <v>0</v>
      </c>
      <c r="X267" s="33">
        <v>51000000</v>
      </c>
      <c r="Y267" s="20">
        <f t="shared" ref="Y267:Y330" si="41">$S267/$K267</f>
        <v>0</v>
      </c>
      <c r="Z267" s="20">
        <f t="shared" ref="Z267:Z330" si="42">$S267/$O267</f>
        <v>0</v>
      </c>
      <c r="AA267" s="20">
        <f t="shared" ref="AA267:AA330" si="43">(($P267+$Q267+$R267)/$O267)</f>
        <v>0.33333333333333331</v>
      </c>
      <c r="AB267" s="21">
        <f t="shared" ref="AB267:AB330" si="44">$Z267+$AA267</f>
        <v>0.33333333333333331</v>
      </c>
    </row>
    <row r="268" spans="1:28" ht="180" outlineLevel="4" x14ac:dyDescent="0.25">
      <c r="A268" s="15" t="s">
        <v>262</v>
      </c>
      <c r="B268" s="16" t="s">
        <v>264</v>
      </c>
      <c r="C268" s="16" t="s">
        <v>137</v>
      </c>
      <c r="D268" s="16" t="s">
        <v>286</v>
      </c>
      <c r="E268" s="16" t="s">
        <v>52</v>
      </c>
      <c r="F268" s="16" t="s">
        <v>33</v>
      </c>
      <c r="G268" s="16">
        <v>1330</v>
      </c>
      <c r="H268" s="16">
        <v>3480</v>
      </c>
      <c r="I268" s="17" t="s">
        <v>287</v>
      </c>
      <c r="J268" s="32">
        <v>429342668</v>
      </c>
      <c r="K268" s="33">
        <v>429342668</v>
      </c>
      <c r="L268" s="33">
        <v>0</v>
      </c>
      <c r="M268" s="33">
        <v>-21262420</v>
      </c>
      <c r="N268" s="33">
        <v>0</v>
      </c>
      <c r="O268" s="33">
        <v>408080248</v>
      </c>
      <c r="P268" s="33">
        <v>0</v>
      </c>
      <c r="Q268" s="33">
        <v>0</v>
      </c>
      <c r="R268" s="33">
        <v>0</v>
      </c>
      <c r="S268" s="33">
        <v>0</v>
      </c>
      <c r="T268" s="33">
        <v>0</v>
      </c>
      <c r="U268" s="33">
        <v>408080248</v>
      </c>
      <c r="V268" s="33">
        <v>429342668</v>
      </c>
      <c r="W268" s="33">
        <v>0</v>
      </c>
      <c r="X268" s="33">
        <v>408080248</v>
      </c>
      <c r="Y268" s="20">
        <f t="shared" si="41"/>
        <v>0</v>
      </c>
      <c r="Z268" s="20">
        <f t="shared" si="42"/>
        <v>0</v>
      </c>
      <c r="AA268" s="20">
        <f t="shared" si="43"/>
        <v>0</v>
      </c>
      <c r="AB268" s="21">
        <f t="shared" si="44"/>
        <v>0</v>
      </c>
    </row>
    <row r="269" spans="1:28" outlineLevel="3" x14ac:dyDescent="0.25">
      <c r="A269" s="37"/>
      <c r="B269" s="37"/>
      <c r="C269" s="36" t="s">
        <v>466</v>
      </c>
      <c r="D269" s="37"/>
      <c r="E269" s="37"/>
      <c r="F269" s="37"/>
      <c r="G269" s="37"/>
      <c r="H269" s="37"/>
      <c r="I269" s="38"/>
      <c r="J269" s="39">
        <f t="shared" ref="J269:X269" si="45">SUBTOTAL(9,J256:J268)</f>
        <v>1943582270</v>
      </c>
      <c r="K269" s="40">
        <f t="shared" si="45"/>
        <v>1943582270</v>
      </c>
      <c r="L269" s="40">
        <f t="shared" si="45"/>
        <v>0</v>
      </c>
      <c r="M269" s="40">
        <f t="shared" si="45"/>
        <v>-21301996</v>
      </c>
      <c r="N269" s="40">
        <v>0</v>
      </c>
      <c r="O269" s="40">
        <f t="shared" si="45"/>
        <v>1922280274</v>
      </c>
      <c r="P269" s="40">
        <f t="shared" si="45"/>
        <v>0</v>
      </c>
      <c r="Q269" s="40">
        <f t="shared" si="45"/>
        <v>859465489.05000007</v>
      </c>
      <c r="R269" s="40">
        <f t="shared" si="45"/>
        <v>0</v>
      </c>
      <c r="S269" s="40">
        <f t="shared" si="45"/>
        <v>176778790.45999998</v>
      </c>
      <c r="T269" s="40">
        <f t="shared" si="45"/>
        <v>176778790.45999998</v>
      </c>
      <c r="U269" s="40">
        <f t="shared" si="45"/>
        <v>438635994.49000001</v>
      </c>
      <c r="V269" s="40">
        <f t="shared" si="45"/>
        <v>907337990.49000001</v>
      </c>
      <c r="W269" s="40">
        <f t="shared" si="45"/>
        <v>0</v>
      </c>
      <c r="X269" s="40">
        <f t="shared" si="45"/>
        <v>886035994.49000001</v>
      </c>
      <c r="Y269" s="41">
        <f t="shared" si="41"/>
        <v>9.0955136393583158E-2</v>
      </c>
      <c r="Z269" s="41">
        <f t="shared" si="42"/>
        <v>9.1963067431445736E-2</v>
      </c>
      <c r="AA269" s="41">
        <f t="shared" si="43"/>
        <v>0.44710727185561289</v>
      </c>
      <c r="AB269" s="41">
        <f t="shared" si="44"/>
        <v>0.53907033928705861</v>
      </c>
    </row>
    <row r="270" spans="1:28" outlineLevel="2" x14ac:dyDescent="0.25">
      <c r="A270" s="37"/>
      <c r="B270" s="37" t="s">
        <v>458</v>
      </c>
      <c r="C270" s="36"/>
      <c r="D270" s="37"/>
      <c r="E270" s="37"/>
      <c r="F270" s="37"/>
      <c r="G270" s="37"/>
      <c r="H270" s="37"/>
      <c r="I270" s="38"/>
      <c r="J270" s="39">
        <f t="shared" ref="J270:X270" si="46">SUBTOTAL(9,J220:J268)</f>
        <v>10417528563</v>
      </c>
      <c r="K270" s="40">
        <f t="shared" si="46"/>
        <v>10416828563</v>
      </c>
      <c r="L270" s="40">
        <f t="shared" si="46"/>
        <v>0</v>
      </c>
      <c r="M270" s="40">
        <f t="shared" si="46"/>
        <v>-21301996</v>
      </c>
      <c r="N270" s="40">
        <v>0</v>
      </c>
      <c r="O270" s="40">
        <f t="shared" si="46"/>
        <v>10395526567</v>
      </c>
      <c r="P270" s="40">
        <f t="shared" si="46"/>
        <v>519014120</v>
      </c>
      <c r="Q270" s="40">
        <f t="shared" si="46"/>
        <v>1914647939.6299999</v>
      </c>
      <c r="R270" s="40">
        <f t="shared" si="46"/>
        <v>0</v>
      </c>
      <c r="S270" s="40">
        <f t="shared" si="46"/>
        <v>2206125856.2700005</v>
      </c>
      <c r="T270" s="40">
        <f t="shared" si="46"/>
        <v>2205823481.2700005</v>
      </c>
      <c r="U270" s="40">
        <f t="shared" si="46"/>
        <v>5035997891.1000004</v>
      </c>
      <c r="V270" s="40">
        <f t="shared" si="46"/>
        <v>5777040647.1000004</v>
      </c>
      <c r="W270" s="40">
        <f t="shared" si="46"/>
        <v>0</v>
      </c>
      <c r="X270" s="40">
        <f t="shared" si="46"/>
        <v>5755738651.1000004</v>
      </c>
      <c r="Y270" s="41">
        <f t="shared" si="41"/>
        <v>0.21178479063253836</v>
      </c>
      <c r="Z270" s="41">
        <f t="shared" si="42"/>
        <v>0.21221876949198704</v>
      </c>
      <c r="AA270" s="41">
        <f t="shared" si="43"/>
        <v>0.23410666539543271</v>
      </c>
      <c r="AB270" s="41">
        <f t="shared" si="44"/>
        <v>0.44632543488741971</v>
      </c>
    </row>
    <row r="271" spans="1:28" outlineLevel="4" x14ac:dyDescent="0.25">
      <c r="A271" s="15" t="s">
        <v>262</v>
      </c>
      <c r="B271" s="16" t="s">
        <v>288</v>
      </c>
      <c r="C271" s="16" t="s">
        <v>31</v>
      </c>
      <c r="D271" s="16" t="s">
        <v>32</v>
      </c>
      <c r="E271" s="16"/>
      <c r="F271" s="16" t="s">
        <v>33</v>
      </c>
      <c r="G271" s="16">
        <v>1111</v>
      </c>
      <c r="H271" s="16">
        <v>3480</v>
      </c>
      <c r="I271" s="17" t="s">
        <v>34</v>
      </c>
      <c r="J271" s="32">
        <v>485939840</v>
      </c>
      <c r="K271" s="33">
        <v>485939840</v>
      </c>
      <c r="L271" s="33">
        <v>0</v>
      </c>
      <c r="M271" s="33">
        <v>0</v>
      </c>
      <c r="N271" s="33">
        <v>0</v>
      </c>
      <c r="O271" s="33">
        <v>485939840</v>
      </c>
      <c r="P271" s="33">
        <v>0</v>
      </c>
      <c r="Q271" s="33">
        <v>0</v>
      </c>
      <c r="R271" s="33">
        <v>0</v>
      </c>
      <c r="S271" s="33">
        <v>116990213.42</v>
      </c>
      <c r="T271" s="33">
        <v>116990213.42</v>
      </c>
      <c r="U271" s="33">
        <v>368949626.57999998</v>
      </c>
      <c r="V271" s="33">
        <v>368949626.57999998</v>
      </c>
      <c r="W271" s="33">
        <v>0</v>
      </c>
      <c r="X271" s="33">
        <v>368949626.57999998</v>
      </c>
      <c r="Y271" s="20">
        <f t="shared" si="41"/>
        <v>0.24075040527650501</v>
      </c>
      <c r="Z271" s="20">
        <f t="shared" si="42"/>
        <v>0.24075040527650501</v>
      </c>
      <c r="AA271" s="20">
        <f t="shared" si="43"/>
        <v>0</v>
      </c>
      <c r="AB271" s="21">
        <f t="shared" si="44"/>
        <v>0.24075040527650501</v>
      </c>
    </row>
    <row r="272" spans="1:28" outlineLevel="4" x14ac:dyDescent="0.25">
      <c r="A272" s="15" t="s">
        <v>262</v>
      </c>
      <c r="B272" s="16" t="s">
        <v>288</v>
      </c>
      <c r="C272" s="16" t="s">
        <v>31</v>
      </c>
      <c r="D272" s="16" t="s">
        <v>35</v>
      </c>
      <c r="E272" s="16"/>
      <c r="F272" s="16" t="s">
        <v>33</v>
      </c>
      <c r="G272" s="16">
        <v>1111</v>
      </c>
      <c r="H272" s="16">
        <v>3480</v>
      </c>
      <c r="I272" s="17" t="s">
        <v>36</v>
      </c>
      <c r="J272" s="32">
        <v>250000</v>
      </c>
      <c r="K272" s="33">
        <v>250000</v>
      </c>
      <c r="L272" s="33">
        <v>0</v>
      </c>
      <c r="M272" s="33">
        <v>1000000</v>
      </c>
      <c r="N272" s="33">
        <v>0</v>
      </c>
      <c r="O272" s="33">
        <v>1250000</v>
      </c>
      <c r="P272" s="33">
        <v>0</v>
      </c>
      <c r="Q272" s="33">
        <v>0</v>
      </c>
      <c r="R272" s="33">
        <v>0</v>
      </c>
      <c r="S272" s="33">
        <v>171525</v>
      </c>
      <c r="T272" s="33">
        <v>171525</v>
      </c>
      <c r="U272" s="33">
        <v>78475</v>
      </c>
      <c r="V272" s="33">
        <v>78475</v>
      </c>
      <c r="W272" s="33">
        <v>0</v>
      </c>
      <c r="X272" s="33">
        <v>1078475</v>
      </c>
      <c r="Y272" s="20">
        <f t="shared" si="41"/>
        <v>0.68610000000000004</v>
      </c>
      <c r="Z272" s="20">
        <f t="shared" si="42"/>
        <v>0.13722000000000001</v>
      </c>
      <c r="AA272" s="20">
        <f t="shared" si="43"/>
        <v>0</v>
      </c>
      <c r="AB272" s="21">
        <f t="shared" si="44"/>
        <v>0.13722000000000001</v>
      </c>
    </row>
    <row r="273" spans="1:28" outlineLevel="4" x14ac:dyDescent="0.25">
      <c r="A273" s="15" t="s">
        <v>262</v>
      </c>
      <c r="B273" s="16" t="s">
        <v>288</v>
      </c>
      <c r="C273" s="16" t="s">
        <v>31</v>
      </c>
      <c r="D273" s="16" t="s">
        <v>37</v>
      </c>
      <c r="E273" s="16"/>
      <c r="F273" s="16" t="s">
        <v>33</v>
      </c>
      <c r="G273" s="16">
        <v>1111</v>
      </c>
      <c r="H273" s="16">
        <v>3480</v>
      </c>
      <c r="I273" s="17" t="s">
        <v>38</v>
      </c>
      <c r="J273" s="32">
        <v>3399060</v>
      </c>
      <c r="K273" s="33">
        <v>3399060</v>
      </c>
      <c r="L273" s="33">
        <v>0</v>
      </c>
      <c r="M273" s="33">
        <v>0</v>
      </c>
      <c r="N273" s="33">
        <v>0</v>
      </c>
      <c r="O273" s="33">
        <v>3399060</v>
      </c>
      <c r="P273" s="33">
        <v>0</v>
      </c>
      <c r="Q273" s="33">
        <v>0</v>
      </c>
      <c r="R273" s="33">
        <v>0</v>
      </c>
      <c r="S273" s="33">
        <v>7798.45</v>
      </c>
      <c r="T273" s="33">
        <v>7798.45</v>
      </c>
      <c r="U273" s="33">
        <v>3391261.55</v>
      </c>
      <c r="V273" s="33">
        <v>3391261.55</v>
      </c>
      <c r="W273" s="33">
        <v>0</v>
      </c>
      <c r="X273" s="33">
        <v>3391261.55</v>
      </c>
      <c r="Y273" s="20">
        <f t="shared" si="41"/>
        <v>2.2942960700899659E-3</v>
      </c>
      <c r="Z273" s="20">
        <f t="shared" si="42"/>
        <v>2.2942960700899659E-3</v>
      </c>
      <c r="AA273" s="20">
        <f t="shared" si="43"/>
        <v>0</v>
      </c>
      <c r="AB273" s="21">
        <f t="shared" si="44"/>
        <v>2.2942960700899659E-3</v>
      </c>
    </row>
    <row r="274" spans="1:28" outlineLevel="4" x14ac:dyDescent="0.25">
      <c r="A274" s="15" t="s">
        <v>262</v>
      </c>
      <c r="B274" s="16" t="s">
        <v>288</v>
      </c>
      <c r="C274" s="16" t="s">
        <v>31</v>
      </c>
      <c r="D274" s="16" t="s">
        <v>41</v>
      </c>
      <c r="E274" s="16"/>
      <c r="F274" s="16" t="s">
        <v>33</v>
      </c>
      <c r="G274" s="16">
        <v>1111</v>
      </c>
      <c r="H274" s="16">
        <v>3480</v>
      </c>
      <c r="I274" s="17" t="s">
        <v>42</v>
      </c>
      <c r="J274" s="32">
        <v>188183068</v>
      </c>
      <c r="K274" s="33">
        <v>188183068</v>
      </c>
      <c r="L274" s="33">
        <v>0</v>
      </c>
      <c r="M274" s="33">
        <v>0</v>
      </c>
      <c r="N274" s="33">
        <v>0</v>
      </c>
      <c r="O274" s="33">
        <v>188183068</v>
      </c>
      <c r="P274" s="33">
        <v>0</v>
      </c>
      <c r="Q274" s="33">
        <v>0</v>
      </c>
      <c r="R274" s="33">
        <v>0</v>
      </c>
      <c r="S274" s="33">
        <v>43278292.07</v>
      </c>
      <c r="T274" s="33">
        <v>43278292.07</v>
      </c>
      <c r="U274" s="33">
        <v>144904775.93000001</v>
      </c>
      <c r="V274" s="33">
        <v>144904775.93000001</v>
      </c>
      <c r="W274" s="33">
        <v>0</v>
      </c>
      <c r="X274" s="33">
        <v>144904775.93000001</v>
      </c>
      <c r="Y274" s="20">
        <f t="shared" si="41"/>
        <v>0.22997973478676625</v>
      </c>
      <c r="Z274" s="20">
        <f t="shared" si="42"/>
        <v>0.22997973478676625</v>
      </c>
      <c r="AA274" s="20">
        <f t="shared" si="43"/>
        <v>0</v>
      </c>
      <c r="AB274" s="21">
        <f t="shared" si="44"/>
        <v>0.22997973478676625</v>
      </c>
    </row>
    <row r="275" spans="1:28" ht="30" outlineLevel="4" x14ac:dyDescent="0.25">
      <c r="A275" s="15" t="s">
        <v>262</v>
      </c>
      <c r="B275" s="16" t="s">
        <v>288</v>
      </c>
      <c r="C275" s="16" t="s">
        <v>31</v>
      </c>
      <c r="D275" s="16" t="s">
        <v>43</v>
      </c>
      <c r="E275" s="16"/>
      <c r="F275" s="16" t="s">
        <v>33</v>
      </c>
      <c r="G275" s="16">
        <v>1111</v>
      </c>
      <c r="H275" s="16">
        <v>3480</v>
      </c>
      <c r="I275" s="17" t="s">
        <v>44</v>
      </c>
      <c r="J275" s="32">
        <v>224357641</v>
      </c>
      <c r="K275" s="33">
        <v>224357641</v>
      </c>
      <c r="L275" s="33">
        <v>0</v>
      </c>
      <c r="M275" s="33">
        <v>0</v>
      </c>
      <c r="N275" s="33">
        <v>0</v>
      </c>
      <c r="O275" s="33">
        <v>224357641</v>
      </c>
      <c r="P275" s="33">
        <v>0</v>
      </c>
      <c r="Q275" s="33">
        <v>0</v>
      </c>
      <c r="R275" s="33">
        <v>0</v>
      </c>
      <c r="S275" s="33">
        <v>55485249.990000002</v>
      </c>
      <c r="T275" s="33">
        <v>55485249.990000002</v>
      </c>
      <c r="U275" s="33">
        <v>168872391.00999999</v>
      </c>
      <c r="V275" s="33">
        <v>168872391.00999999</v>
      </c>
      <c r="W275" s="33">
        <v>0</v>
      </c>
      <c r="X275" s="33">
        <v>168872391.00999999</v>
      </c>
      <c r="Y275" s="20">
        <f t="shared" si="41"/>
        <v>0.24730715540907297</v>
      </c>
      <c r="Z275" s="20">
        <f t="shared" si="42"/>
        <v>0.24730715540907297</v>
      </c>
      <c r="AA275" s="20">
        <f t="shared" si="43"/>
        <v>0</v>
      </c>
      <c r="AB275" s="21">
        <f t="shared" si="44"/>
        <v>0.24730715540907297</v>
      </c>
    </row>
    <row r="276" spans="1:28" outlineLevel="4" x14ac:dyDescent="0.25">
      <c r="A276" s="15" t="s">
        <v>262</v>
      </c>
      <c r="B276" s="16" t="s">
        <v>288</v>
      </c>
      <c r="C276" s="16" t="s">
        <v>31</v>
      </c>
      <c r="D276" s="16" t="s">
        <v>45</v>
      </c>
      <c r="E276" s="16"/>
      <c r="F276" s="16" t="s">
        <v>33</v>
      </c>
      <c r="G276" s="16">
        <v>1111</v>
      </c>
      <c r="H276" s="16">
        <v>3480</v>
      </c>
      <c r="I276" s="17" t="s">
        <v>46</v>
      </c>
      <c r="J276" s="32">
        <v>90450558</v>
      </c>
      <c r="K276" s="33">
        <v>90450558</v>
      </c>
      <c r="L276" s="33">
        <v>0</v>
      </c>
      <c r="M276" s="33">
        <v>0</v>
      </c>
      <c r="N276" s="33">
        <v>0</v>
      </c>
      <c r="O276" s="33">
        <v>90450558</v>
      </c>
      <c r="P276" s="33">
        <v>0</v>
      </c>
      <c r="Q276" s="33">
        <v>0</v>
      </c>
      <c r="R276" s="33">
        <v>0</v>
      </c>
      <c r="S276" s="33">
        <v>1354310.59</v>
      </c>
      <c r="T276" s="33">
        <v>1354310.59</v>
      </c>
      <c r="U276" s="33">
        <v>89096247.409999996</v>
      </c>
      <c r="V276" s="33">
        <v>89096247.409999996</v>
      </c>
      <c r="W276" s="33">
        <v>0</v>
      </c>
      <c r="X276" s="33">
        <v>89096247.409999996</v>
      </c>
      <c r="Y276" s="20">
        <f t="shared" si="41"/>
        <v>1.4972937922616244E-2</v>
      </c>
      <c r="Z276" s="20">
        <f t="shared" si="42"/>
        <v>1.4972937922616244E-2</v>
      </c>
      <c r="AA276" s="20">
        <f t="shared" si="43"/>
        <v>0</v>
      </c>
      <c r="AB276" s="21">
        <f t="shared" si="44"/>
        <v>1.4972937922616244E-2</v>
      </c>
    </row>
    <row r="277" spans="1:28" outlineLevel="4" x14ac:dyDescent="0.25">
      <c r="A277" s="15" t="s">
        <v>262</v>
      </c>
      <c r="B277" s="16" t="s">
        <v>288</v>
      </c>
      <c r="C277" s="16" t="s">
        <v>31</v>
      </c>
      <c r="D277" s="16" t="s">
        <v>47</v>
      </c>
      <c r="E277" s="16"/>
      <c r="F277" s="16" t="s">
        <v>33</v>
      </c>
      <c r="G277" s="16">
        <v>1111</v>
      </c>
      <c r="H277" s="16">
        <v>3480</v>
      </c>
      <c r="I277" s="17" t="s">
        <v>48</v>
      </c>
      <c r="J277" s="32">
        <v>79388439</v>
      </c>
      <c r="K277" s="33">
        <v>79388439</v>
      </c>
      <c r="L277" s="33">
        <v>0</v>
      </c>
      <c r="M277" s="33">
        <v>-1700000</v>
      </c>
      <c r="N277" s="33">
        <v>0</v>
      </c>
      <c r="O277" s="33">
        <v>77688439</v>
      </c>
      <c r="P277" s="33">
        <v>0</v>
      </c>
      <c r="Q277" s="33">
        <v>0</v>
      </c>
      <c r="R277" s="33">
        <v>0</v>
      </c>
      <c r="S277" s="33">
        <v>77636753.140000001</v>
      </c>
      <c r="T277" s="33">
        <v>77636753.140000001</v>
      </c>
      <c r="U277" s="33">
        <v>51685.86</v>
      </c>
      <c r="V277" s="33">
        <v>1751685.86</v>
      </c>
      <c r="W277" s="33">
        <v>0</v>
      </c>
      <c r="X277" s="33">
        <v>51685.859999999404</v>
      </c>
      <c r="Y277" s="20">
        <f t="shared" si="41"/>
        <v>0.97793525251201874</v>
      </c>
      <c r="Z277" s="20">
        <f t="shared" si="42"/>
        <v>0.99933470332696483</v>
      </c>
      <c r="AA277" s="20">
        <f t="shared" si="43"/>
        <v>0</v>
      </c>
      <c r="AB277" s="21">
        <f t="shared" si="44"/>
        <v>0.99933470332696483</v>
      </c>
    </row>
    <row r="278" spans="1:28" outlineLevel="4" x14ac:dyDescent="0.25">
      <c r="A278" s="15" t="s">
        <v>262</v>
      </c>
      <c r="B278" s="16" t="s">
        <v>288</v>
      </c>
      <c r="C278" s="16" t="s">
        <v>31</v>
      </c>
      <c r="D278" s="16" t="s">
        <v>49</v>
      </c>
      <c r="E278" s="16"/>
      <c r="F278" s="16" t="s">
        <v>33</v>
      </c>
      <c r="G278" s="16">
        <v>1111</v>
      </c>
      <c r="H278" s="16">
        <v>3480</v>
      </c>
      <c r="I278" s="17" t="s">
        <v>50</v>
      </c>
      <c r="J278" s="32">
        <v>123051250</v>
      </c>
      <c r="K278" s="33">
        <v>123051250</v>
      </c>
      <c r="L278" s="33">
        <v>0</v>
      </c>
      <c r="M278" s="33">
        <v>0</v>
      </c>
      <c r="N278" s="33">
        <v>0</v>
      </c>
      <c r="O278" s="33">
        <v>123051250</v>
      </c>
      <c r="P278" s="33">
        <v>0</v>
      </c>
      <c r="Q278" s="33">
        <v>0</v>
      </c>
      <c r="R278" s="33">
        <v>0</v>
      </c>
      <c r="S278" s="33">
        <v>28362330.879999999</v>
      </c>
      <c r="T278" s="33">
        <v>28362330.879999999</v>
      </c>
      <c r="U278" s="33">
        <v>94688919.120000005</v>
      </c>
      <c r="V278" s="33">
        <v>94688919.120000005</v>
      </c>
      <c r="W278" s="33">
        <v>0</v>
      </c>
      <c r="X278" s="33">
        <v>94688919.120000005</v>
      </c>
      <c r="Y278" s="20">
        <f t="shared" si="41"/>
        <v>0.23049201759429505</v>
      </c>
      <c r="Z278" s="20">
        <f t="shared" si="42"/>
        <v>0.23049201759429505</v>
      </c>
      <c r="AA278" s="20">
        <f t="shared" si="43"/>
        <v>0</v>
      </c>
      <c r="AB278" s="21">
        <f t="shared" si="44"/>
        <v>0.23049201759429505</v>
      </c>
    </row>
    <row r="279" spans="1:28" ht="120" outlineLevel="4" x14ac:dyDescent="0.25">
      <c r="A279" s="15" t="s">
        <v>262</v>
      </c>
      <c r="B279" s="16" t="s">
        <v>288</v>
      </c>
      <c r="C279" s="16" t="s">
        <v>31</v>
      </c>
      <c r="D279" s="16" t="s">
        <v>51</v>
      </c>
      <c r="E279" s="16" t="s">
        <v>52</v>
      </c>
      <c r="F279" s="16" t="s">
        <v>33</v>
      </c>
      <c r="G279" s="16">
        <v>1112</v>
      </c>
      <c r="H279" s="16">
        <v>3480</v>
      </c>
      <c r="I279" s="17" t="s">
        <v>53</v>
      </c>
      <c r="J279" s="32">
        <v>102490098</v>
      </c>
      <c r="K279" s="33">
        <v>102490098</v>
      </c>
      <c r="L279" s="33">
        <v>0</v>
      </c>
      <c r="M279" s="33">
        <v>0</v>
      </c>
      <c r="N279" s="33">
        <v>0</v>
      </c>
      <c r="O279" s="33">
        <v>102490098</v>
      </c>
      <c r="P279" s="33">
        <v>0</v>
      </c>
      <c r="Q279" s="33">
        <v>74209171</v>
      </c>
      <c r="R279" s="33">
        <v>0</v>
      </c>
      <c r="S279" s="33">
        <v>28280927</v>
      </c>
      <c r="T279" s="33">
        <v>28280927</v>
      </c>
      <c r="U279" s="33">
        <v>0</v>
      </c>
      <c r="V279" s="33">
        <v>0</v>
      </c>
      <c r="W279" s="33">
        <v>0</v>
      </c>
      <c r="X279" s="33">
        <v>0</v>
      </c>
      <c r="Y279" s="20">
        <f t="shared" si="41"/>
        <v>0.27593813989718302</v>
      </c>
      <c r="Z279" s="20">
        <f t="shared" si="42"/>
        <v>0.27593813989718302</v>
      </c>
      <c r="AA279" s="20">
        <f t="shared" si="43"/>
        <v>0.72406186010281692</v>
      </c>
      <c r="AB279" s="21">
        <f t="shared" si="44"/>
        <v>1</v>
      </c>
    </row>
    <row r="280" spans="1:28" ht="75" outlineLevel="4" x14ac:dyDescent="0.25">
      <c r="A280" s="15" t="s">
        <v>262</v>
      </c>
      <c r="B280" s="16" t="s">
        <v>288</v>
      </c>
      <c r="C280" s="16" t="s">
        <v>31</v>
      </c>
      <c r="D280" s="16" t="s">
        <v>54</v>
      </c>
      <c r="E280" s="16" t="s">
        <v>52</v>
      </c>
      <c r="F280" s="16" t="s">
        <v>33</v>
      </c>
      <c r="G280" s="16">
        <v>1112</v>
      </c>
      <c r="H280" s="16">
        <v>3480</v>
      </c>
      <c r="I280" s="17" t="s">
        <v>55</v>
      </c>
      <c r="J280" s="32">
        <v>5540005</v>
      </c>
      <c r="K280" s="33">
        <v>5540005</v>
      </c>
      <c r="L280" s="33">
        <v>0</v>
      </c>
      <c r="M280" s="33">
        <v>0</v>
      </c>
      <c r="N280" s="33">
        <v>0</v>
      </c>
      <c r="O280" s="33">
        <v>5540005</v>
      </c>
      <c r="P280" s="33">
        <v>0</v>
      </c>
      <c r="Q280" s="33">
        <v>4012877</v>
      </c>
      <c r="R280" s="33">
        <v>0</v>
      </c>
      <c r="S280" s="33">
        <v>1527128</v>
      </c>
      <c r="T280" s="33">
        <v>1527128</v>
      </c>
      <c r="U280" s="33">
        <v>0</v>
      </c>
      <c r="V280" s="33">
        <v>0</v>
      </c>
      <c r="W280" s="33">
        <v>0</v>
      </c>
      <c r="X280" s="33">
        <v>0</v>
      </c>
      <c r="Y280" s="20">
        <f t="shared" si="41"/>
        <v>0.2756546248604469</v>
      </c>
      <c r="Z280" s="20">
        <f t="shared" si="42"/>
        <v>0.2756546248604469</v>
      </c>
      <c r="AA280" s="20">
        <f t="shared" si="43"/>
        <v>0.7243453751395531</v>
      </c>
      <c r="AB280" s="21">
        <f t="shared" si="44"/>
        <v>1</v>
      </c>
    </row>
    <row r="281" spans="1:28" ht="120" outlineLevel="4" x14ac:dyDescent="0.25">
      <c r="A281" s="15" t="s">
        <v>262</v>
      </c>
      <c r="B281" s="16" t="s">
        <v>288</v>
      </c>
      <c r="C281" s="16" t="s">
        <v>31</v>
      </c>
      <c r="D281" s="16" t="s">
        <v>56</v>
      </c>
      <c r="E281" s="16" t="s">
        <v>52</v>
      </c>
      <c r="F281" s="16" t="s">
        <v>33</v>
      </c>
      <c r="G281" s="16">
        <v>1112</v>
      </c>
      <c r="H281" s="16">
        <v>3480</v>
      </c>
      <c r="I281" s="17" t="s">
        <v>57</v>
      </c>
      <c r="J281" s="32">
        <v>18536760</v>
      </c>
      <c r="K281" s="33">
        <v>18536760</v>
      </c>
      <c r="L281" s="33">
        <v>0</v>
      </c>
      <c r="M281" s="33">
        <v>0</v>
      </c>
      <c r="N281" s="33">
        <v>0</v>
      </c>
      <c r="O281" s="33">
        <v>18536760</v>
      </c>
      <c r="P281" s="33">
        <v>0</v>
      </c>
      <c r="Q281" s="33">
        <v>14188352</v>
      </c>
      <c r="R281" s="33">
        <v>0</v>
      </c>
      <c r="S281" s="33">
        <v>4348408</v>
      </c>
      <c r="T281" s="33">
        <v>4348408</v>
      </c>
      <c r="U281" s="33">
        <v>0</v>
      </c>
      <c r="V281" s="33">
        <v>0</v>
      </c>
      <c r="W281" s="33">
        <v>0</v>
      </c>
      <c r="X281" s="33">
        <v>0</v>
      </c>
      <c r="Y281" s="20">
        <f t="shared" si="41"/>
        <v>0.23458295840265506</v>
      </c>
      <c r="Z281" s="20">
        <f t="shared" si="42"/>
        <v>0.23458295840265506</v>
      </c>
      <c r="AA281" s="20">
        <f t="shared" si="43"/>
        <v>0.76541704159734492</v>
      </c>
      <c r="AB281" s="21">
        <f t="shared" si="44"/>
        <v>1</v>
      </c>
    </row>
    <row r="282" spans="1:28" ht="90" outlineLevel="4" x14ac:dyDescent="0.25">
      <c r="A282" s="15" t="s">
        <v>262</v>
      </c>
      <c r="B282" s="16" t="s">
        <v>288</v>
      </c>
      <c r="C282" s="16" t="s">
        <v>31</v>
      </c>
      <c r="D282" s="16" t="s">
        <v>58</v>
      </c>
      <c r="E282" s="16" t="s">
        <v>52</v>
      </c>
      <c r="F282" s="16" t="s">
        <v>33</v>
      </c>
      <c r="G282" s="16">
        <v>1112</v>
      </c>
      <c r="H282" s="16">
        <v>3480</v>
      </c>
      <c r="I282" s="17" t="s">
        <v>59</v>
      </c>
      <c r="J282" s="32">
        <v>33240032</v>
      </c>
      <c r="K282" s="33">
        <v>33240032</v>
      </c>
      <c r="L282" s="33">
        <v>0</v>
      </c>
      <c r="M282" s="33">
        <v>0</v>
      </c>
      <c r="N282" s="33">
        <v>0</v>
      </c>
      <c r="O282" s="33">
        <v>33240032</v>
      </c>
      <c r="P282" s="33">
        <v>0</v>
      </c>
      <c r="Q282" s="33">
        <v>24077305</v>
      </c>
      <c r="R282" s="33">
        <v>0</v>
      </c>
      <c r="S282" s="33">
        <v>9162727</v>
      </c>
      <c r="T282" s="33">
        <v>9162727</v>
      </c>
      <c r="U282" s="33">
        <v>0</v>
      </c>
      <c r="V282" s="33">
        <v>0</v>
      </c>
      <c r="W282" s="33">
        <v>0</v>
      </c>
      <c r="X282" s="33">
        <v>0</v>
      </c>
      <c r="Y282" s="20">
        <f t="shared" si="41"/>
        <v>0.27565337482226249</v>
      </c>
      <c r="Z282" s="20">
        <f t="shared" si="42"/>
        <v>0.27565337482226249</v>
      </c>
      <c r="AA282" s="20">
        <f t="shared" si="43"/>
        <v>0.72434662517773751</v>
      </c>
      <c r="AB282" s="21">
        <f t="shared" si="44"/>
        <v>1</v>
      </c>
    </row>
    <row r="283" spans="1:28" ht="90" outlineLevel="4" x14ac:dyDescent="0.25">
      <c r="A283" s="15" t="s">
        <v>262</v>
      </c>
      <c r="B283" s="16" t="s">
        <v>288</v>
      </c>
      <c r="C283" s="16" t="s">
        <v>31</v>
      </c>
      <c r="D283" s="16" t="s">
        <v>60</v>
      </c>
      <c r="E283" s="16" t="s">
        <v>52</v>
      </c>
      <c r="F283" s="16" t="s">
        <v>33</v>
      </c>
      <c r="G283" s="16">
        <v>1112</v>
      </c>
      <c r="H283" s="16">
        <v>3480</v>
      </c>
      <c r="I283" s="17" t="s">
        <v>61</v>
      </c>
      <c r="J283" s="32">
        <v>16620016</v>
      </c>
      <c r="K283" s="33">
        <v>16620016</v>
      </c>
      <c r="L283" s="33">
        <v>0</v>
      </c>
      <c r="M283" s="33">
        <v>0</v>
      </c>
      <c r="N283" s="33">
        <v>0</v>
      </c>
      <c r="O283" s="33">
        <v>16620016</v>
      </c>
      <c r="P283" s="33">
        <v>0</v>
      </c>
      <c r="Q283" s="33">
        <v>12038644</v>
      </c>
      <c r="R283" s="33">
        <v>0</v>
      </c>
      <c r="S283" s="33">
        <v>4581372</v>
      </c>
      <c r="T283" s="33">
        <v>4581372</v>
      </c>
      <c r="U283" s="33">
        <v>0</v>
      </c>
      <c r="V283" s="33">
        <v>0</v>
      </c>
      <c r="W283" s="33">
        <v>0</v>
      </c>
      <c r="X283" s="33">
        <v>0</v>
      </c>
      <c r="Y283" s="20">
        <f t="shared" si="41"/>
        <v>0.27565388625377979</v>
      </c>
      <c r="Z283" s="20">
        <f t="shared" si="42"/>
        <v>0.27565388625377979</v>
      </c>
      <c r="AA283" s="20">
        <f t="shared" si="43"/>
        <v>0.72434611374622027</v>
      </c>
      <c r="AB283" s="21">
        <f t="shared" si="44"/>
        <v>1</v>
      </c>
    </row>
    <row r="284" spans="1:28" ht="75" outlineLevel="4" x14ac:dyDescent="0.25">
      <c r="A284" s="15" t="s">
        <v>262</v>
      </c>
      <c r="B284" s="16" t="s">
        <v>288</v>
      </c>
      <c r="C284" s="16" t="s">
        <v>31</v>
      </c>
      <c r="D284" s="16" t="s">
        <v>62</v>
      </c>
      <c r="E284" s="16" t="s">
        <v>52</v>
      </c>
      <c r="F284" s="16" t="s">
        <v>33</v>
      </c>
      <c r="G284" s="16">
        <v>1112</v>
      </c>
      <c r="H284" s="16">
        <v>3480</v>
      </c>
      <c r="I284" s="17" t="s">
        <v>63</v>
      </c>
      <c r="J284" s="32">
        <v>51857822</v>
      </c>
      <c r="K284" s="33">
        <v>51857822</v>
      </c>
      <c r="L284" s="33">
        <v>0</v>
      </c>
      <c r="M284" s="33">
        <v>0</v>
      </c>
      <c r="N284" s="33">
        <v>0</v>
      </c>
      <c r="O284" s="33">
        <v>51857822</v>
      </c>
      <c r="P284" s="33">
        <v>0</v>
      </c>
      <c r="Q284" s="33">
        <v>41654519.939999998</v>
      </c>
      <c r="R284" s="33">
        <v>0</v>
      </c>
      <c r="S284" s="33">
        <v>10203302.060000001</v>
      </c>
      <c r="T284" s="33">
        <v>10203302.060000001</v>
      </c>
      <c r="U284" s="33">
        <v>0</v>
      </c>
      <c r="V284" s="33">
        <v>0</v>
      </c>
      <c r="W284" s="33">
        <v>0</v>
      </c>
      <c r="X284" s="33">
        <v>1.862645149230957E-9</v>
      </c>
      <c r="Y284" s="20">
        <f t="shared" si="41"/>
        <v>0.19675531417420503</v>
      </c>
      <c r="Z284" s="20">
        <f t="shared" si="42"/>
        <v>0.19675531417420503</v>
      </c>
      <c r="AA284" s="20">
        <f t="shared" si="43"/>
        <v>0.803244685825795</v>
      </c>
      <c r="AB284" s="21">
        <f t="shared" si="44"/>
        <v>1</v>
      </c>
    </row>
    <row r="285" spans="1:28" outlineLevel="3" x14ac:dyDescent="0.25">
      <c r="A285" s="37"/>
      <c r="B285" s="37"/>
      <c r="C285" s="36" t="s">
        <v>462</v>
      </c>
      <c r="D285" s="37"/>
      <c r="E285" s="37"/>
      <c r="F285" s="37"/>
      <c r="G285" s="37"/>
      <c r="H285" s="37"/>
      <c r="I285" s="38"/>
      <c r="J285" s="39">
        <f t="shared" ref="J285:X285" si="47">SUBTOTAL(9,J271:J284)</f>
        <v>1423304589</v>
      </c>
      <c r="K285" s="40">
        <f t="shared" si="47"/>
        <v>1423304589</v>
      </c>
      <c r="L285" s="40">
        <f t="shared" si="47"/>
        <v>0</v>
      </c>
      <c r="M285" s="40">
        <f t="shared" si="47"/>
        <v>-700000</v>
      </c>
      <c r="N285" s="40">
        <v>0</v>
      </c>
      <c r="O285" s="40">
        <f t="shared" si="47"/>
        <v>1422604589</v>
      </c>
      <c r="P285" s="40">
        <f t="shared" si="47"/>
        <v>0</v>
      </c>
      <c r="Q285" s="40">
        <f t="shared" si="47"/>
        <v>170180868.94</v>
      </c>
      <c r="R285" s="40">
        <f t="shared" si="47"/>
        <v>0</v>
      </c>
      <c r="S285" s="40">
        <f t="shared" si="47"/>
        <v>381390337.60000002</v>
      </c>
      <c r="T285" s="40">
        <f t="shared" si="47"/>
        <v>381390337.60000002</v>
      </c>
      <c r="U285" s="40">
        <f t="shared" si="47"/>
        <v>870033382.45999992</v>
      </c>
      <c r="V285" s="40">
        <f t="shared" si="47"/>
        <v>871733382.45999992</v>
      </c>
      <c r="W285" s="40">
        <f t="shared" si="47"/>
        <v>0</v>
      </c>
      <c r="X285" s="40">
        <f t="shared" si="47"/>
        <v>871033382.45999992</v>
      </c>
      <c r="Y285" s="41">
        <f t="shared" si="41"/>
        <v>0.26796115220000882</v>
      </c>
      <c r="Z285" s="41">
        <f t="shared" si="42"/>
        <v>0.26809300388106649</v>
      </c>
      <c r="AA285" s="41">
        <f t="shared" si="43"/>
        <v>0.11962626175670238</v>
      </c>
      <c r="AB285" s="41">
        <f t="shared" si="44"/>
        <v>0.38771926563776887</v>
      </c>
    </row>
    <row r="286" spans="1:28" ht="30" outlineLevel="4" x14ac:dyDescent="0.25">
      <c r="A286" s="15" t="s">
        <v>262</v>
      </c>
      <c r="B286" s="16" t="s">
        <v>288</v>
      </c>
      <c r="C286" s="16" t="s">
        <v>64</v>
      </c>
      <c r="D286" s="16" t="s">
        <v>215</v>
      </c>
      <c r="E286" s="16"/>
      <c r="F286" s="16" t="s">
        <v>33</v>
      </c>
      <c r="G286" s="16">
        <v>1120</v>
      </c>
      <c r="H286" s="16">
        <v>3480</v>
      </c>
      <c r="I286" s="17" t="s">
        <v>216</v>
      </c>
      <c r="J286" s="32">
        <v>2154000</v>
      </c>
      <c r="K286" s="33">
        <v>2154000</v>
      </c>
      <c r="L286" s="33">
        <v>0</v>
      </c>
      <c r="M286" s="33">
        <v>0</v>
      </c>
      <c r="N286" s="33">
        <v>0</v>
      </c>
      <c r="O286" s="33">
        <v>2154000</v>
      </c>
      <c r="P286" s="33">
        <v>0</v>
      </c>
      <c r="Q286" s="33">
        <v>0</v>
      </c>
      <c r="R286" s="33">
        <v>0</v>
      </c>
      <c r="S286" s="33">
        <v>0</v>
      </c>
      <c r="T286" s="33">
        <v>0</v>
      </c>
      <c r="U286" s="33">
        <v>538500</v>
      </c>
      <c r="V286" s="33">
        <v>2154000</v>
      </c>
      <c r="W286" s="33">
        <v>0</v>
      </c>
      <c r="X286" s="33">
        <v>2154000</v>
      </c>
      <c r="Y286" s="20">
        <f t="shared" si="41"/>
        <v>0</v>
      </c>
      <c r="Z286" s="20">
        <f t="shared" si="42"/>
        <v>0</v>
      </c>
      <c r="AA286" s="20">
        <f t="shared" si="43"/>
        <v>0</v>
      </c>
      <c r="AB286" s="21">
        <f t="shared" si="44"/>
        <v>0</v>
      </c>
    </row>
    <row r="287" spans="1:28" ht="75" outlineLevel="4" x14ac:dyDescent="0.25">
      <c r="A287" s="15" t="s">
        <v>262</v>
      </c>
      <c r="B287" s="16" t="s">
        <v>288</v>
      </c>
      <c r="C287" s="16" t="s">
        <v>64</v>
      </c>
      <c r="D287" s="16" t="s">
        <v>73</v>
      </c>
      <c r="E287" s="16"/>
      <c r="F287" s="16" t="s">
        <v>33</v>
      </c>
      <c r="G287" s="16">
        <v>1120</v>
      </c>
      <c r="H287" s="16">
        <v>3480</v>
      </c>
      <c r="I287" s="17" t="s">
        <v>289</v>
      </c>
      <c r="J287" s="32">
        <v>41944073</v>
      </c>
      <c r="K287" s="33">
        <v>41944073</v>
      </c>
      <c r="L287" s="33">
        <v>0</v>
      </c>
      <c r="M287" s="33">
        <v>-41944073</v>
      </c>
      <c r="N287" s="33">
        <v>0</v>
      </c>
      <c r="O287" s="33">
        <v>0</v>
      </c>
      <c r="P287" s="33">
        <v>0</v>
      </c>
      <c r="Q287" s="33">
        <v>0</v>
      </c>
      <c r="R287" s="33">
        <v>0</v>
      </c>
      <c r="S287" s="33">
        <v>0</v>
      </c>
      <c r="T287" s="33">
        <v>0</v>
      </c>
      <c r="U287" s="33">
        <v>0</v>
      </c>
      <c r="V287" s="33">
        <v>41944073</v>
      </c>
      <c r="W287" s="33">
        <v>0</v>
      </c>
      <c r="X287" s="33">
        <v>0</v>
      </c>
      <c r="Y287" s="20">
        <f t="shared" si="41"/>
        <v>0</v>
      </c>
      <c r="Z287" s="20">
        <f>IF(O287=0,0,$S287/$O287)</f>
        <v>0</v>
      </c>
      <c r="AA287" s="20">
        <v>0</v>
      </c>
      <c r="AB287" s="21">
        <f t="shared" si="44"/>
        <v>0</v>
      </c>
    </row>
    <row r="288" spans="1:28" ht="75" outlineLevel="4" x14ac:dyDescent="0.25">
      <c r="A288" s="15" t="s">
        <v>262</v>
      </c>
      <c r="B288" s="16" t="s">
        <v>288</v>
      </c>
      <c r="C288" s="16" t="s">
        <v>64</v>
      </c>
      <c r="D288" s="16" t="s">
        <v>77</v>
      </c>
      <c r="E288" s="16"/>
      <c r="F288" s="16" t="s">
        <v>33</v>
      </c>
      <c r="G288" s="16">
        <v>1120</v>
      </c>
      <c r="H288" s="16">
        <v>3480</v>
      </c>
      <c r="I288" s="17" t="s">
        <v>290</v>
      </c>
      <c r="J288" s="32">
        <v>294778848</v>
      </c>
      <c r="K288" s="33">
        <v>294778848</v>
      </c>
      <c r="L288" s="33">
        <v>0</v>
      </c>
      <c r="M288" s="33">
        <v>-12447885</v>
      </c>
      <c r="N288" s="33">
        <v>0</v>
      </c>
      <c r="O288" s="33">
        <v>282330963</v>
      </c>
      <c r="P288" s="33">
        <v>0</v>
      </c>
      <c r="Q288" s="33">
        <v>0</v>
      </c>
      <c r="R288" s="33">
        <v>0</v>
      </c>
      <c r="S288" s="33">
        <v>23864269.989999998</v>
      </c>
      <c r="T288" s="33">
        <v>0</v>
      </c>
      <c r="U288" s="33">
        <v>49830442.009999998</v>
      </c>
      <c r="V288" s="33">
        <v>270914578.00999999</v>
      </c>
      <c r="W288" s="33">
        <v>0</v>
      </c>
      <c r="X288" s="33">
        <v>258466693.00999999</v>
      </c>
      <c r="Y288" s="20">
        <f t="shared" si="41"/>
        <v>8.0956520971274024E-2</v>
      </c>
      <c r="Z288" s="20">
        <f t="shared" si="42"/>
        <v>8.4525868988730074E-2</v>
      </c>
      <c r="AA288" s="20">
        <f t="shared" si="43"/>
        <v>0</v>
      </c>
      <c r="AB288" s="21">
        <f t="shared" si="44"/>
        <v>8.4525868988730074E-2</v>
      </c>
    </row>
    <row r="289" spans="1:28" outlineLevel="4" x14ac:dyDescent="0.25">
      <c r="A289" s="15" t="s">
        <v>262</v>
      </c>
      <c r="B289" s="16" t="s">
        <v>288</v>
      </c>
      <c r="C289" s="16" t="s">
        <v>64</v>
      </c>
      <c r="D289" s="16" t="s">
        <v>79</v>
      </c>
      <c r="E289" s="16"/>
      <c r="F289" s="16" t="s">
        <v>33</v>
      </c>
      <c r="G289" s="16">
        <v>1120</v>
      </c>
      <c r="H289" s="16">
        <v>3480</v>
      </c>
      <c r="I289" s="17" t="s">
        <v>80</v>
      </c>
      <c r="J289" s="32">
        <v>2549254</v>
      </c>
      <c r="K289" s="33">
        <v>2549254</v>
      </c>
      <c r="L289" s="33">
        <v>0</v>
      </c>
      <c r="M289" s="33">
        <v>0</v>
      </c>
      <c r="N289" s="33">
        <v>0</v>
      </c>
      <c r="O289" s="33">
        <v>2549254</v>
      </c>
      <c r="P289" s="33">
        <v>0</v>
      </c>
      <c r="Q289" s="33">
        <v>0</v>
      </c>
      <c r="R289" s="33">
        <v>0</v>
      </c>
      <c r="S289" s="33">
        <v>0</v>
      </c>
      <c r="T289" s="33">
        <v>0</v>
      </c>
      <c r="U289" s="33">
        <v>637313</v>
      </c>
      <c r="V289" s="33">
        <v>2549254</v>
      </c>
      <c r="W289" s="33">
        <v>0</v>
      </c>
      <c r="X289" s="33">
        <v>2549254</v>
      </c>
      <c r="Y289" s="20">
        <f t="shared" si="41"/>
        <v>0</v>
      </c>
      <c r="Z289" s="20">
        <f t="shared" si="42"/>
        <v>0</v>
      </c>
      <c r="AA289" s="20">
        <f t="shared" si="43"/>
        <v>0</v>
      </c>
      <c r="AB289" s="21">
        <f t="shared" si="44"/>
        <v>0</v>
      </c>
    </row>
    <row r="290" spans="1:28" outlineLevel="4" x14ac:dyDescent="0.25">
      <c r="A290" s="15" t="s">
        <v>262</v>
      </c>
      <c r="B290" s="16" t="s">
        <v>288</v>
      </c>
      <c r="C290" s="16" t="s">
        <v>64</v>
      </c>
      <c r="D290" s="16" t="s">
        <v>81</v>
      </c>
      <c r="E290" s="16"/>
      <c r="F290" s="16" t="s">
        <v>33</v>
      </c>
      <c r="G290" s="16">
        <v>1120</v>
      </c>
      <c r="H290" s="16">
        <v>3480</v>
      </c>
      <c r="I290" s="17" t="s">
        <v>82</v>
      </c>
      <c r="J290" s="32">
        <v>8077342</v>
      </c>
      <c r="K290" s="33">
        <v>8077342</v>
      </c>
      <c r="L290" s="33">
        <v>0</v>
      </c>
      <c r="M290" s="33">
        <v>0</v>
      </c>
      <c r="N290" s="33">
        <v>0</v>
      </c>
      <c r="O290" s="33">
        <v>8077342</v>
      </c>
      <c r="P290" s="33">
        <v>0</v>
      </c>
      <c r="Q290" s="33">
        <v>0</v>
      </c>
      <c r="R290" s="33">
        <v>0</v>
      </c>
      <c r="S290" s="33">
        <v>0</v>
      </c>
      <c r="T290" s="33">
        <v>0</v>
      </c>
      <c r="U290" s="33">
        <v>2019335</v>
      </c>
      <c r="V290" s="33">
        <v>8077342</v>
      </c>
      <c r="W290" s="33">
        <v>0</v>
      </c>
      <c r="X290" s="33">
        <v>8077342</v>
      </c>
      <c r="Y290" s="20">
        <f t="shared" si="41"/>
        <v>0</v>
      </c>
      <c r="Z290" s="20">
        <f t="shared" si="42"/>
        <v>0</v>
      </c>
      <c r="AA290" s="20">
        <f t="shared" si="43"/>
        <v>0</v>
      </c>
      <c r="AB290" s="21">
        <f t="shared" si="44"/>
        <v>0</v>
      </c>
    </row>
    <row r="291" spans="1:28" outlineLevel="4" x14ac:dyDescent="0.25">
      <c r="A291" s="15" t="s">
        <v>262</v>
      </c>
      <c r="B291" s="16" t="s">
        <v>288</v>
      </c>
      <c r="C291" s="16" t="s">
        <v>64</v>
      </c>
      <c r="D291" s="16" t="s">
        <v>83</v>
      </c>
      <c r="E291" s="16"/>
      <c r="F291" s="16" t="s">
        <v>33</v>
      </c>
      <c r="G291" s="16">
        <v>1120</v>
      </c>
      <c r="H291" s="16">
        <v>3480</v>
      </c>
      <c r="I291" s="17" t="s">
        <v>84</v>
      </c>
      <c r="J291" s="32">
        <v>4500000</v>
      </c>
      <c r="K291" s="33">
        <v>4500000</v>
      </c>
      <c r="L291" s="33">
        <v>0</v>
      </c>
      <c r="M291" s="33">
        <v>0</v>
      </c>
      <c r="N291" s="33">
        <v>0</v>
      </c>
      <c r="O291" s="33">
        <v>4500000</v>
      </c>
      <c r="P291" s="33">
        <v>0</v>
      </c>
      <c r="Q291" s="33">
        <v>0</v>
      </c>
      <c r="R291" s="33">
        <v>0</v>
      </c>
      <c r="S291" s="33">
        <v>0</v>
      </c>
      <c r="T291" s="33">
        <v>0</v>
      </c>
      <c r="U291" s="33">
        <v>0</v>
      </c>
      <c r="V291" s="33">
        <v>4500000</v>
      </c>
      <c r="W291" s="33">
        <v>0</v>
      </c>
      <c r="X291" s="33">
        <v>4500000</v>
      </c>
      <c r="Y291" s="20">
        <f t="shared" si="41"/>
        <v>0</v>
      </c>
      <c r="Z291" s="20">
        <f t="shared" si="42"/>
        <v>0</v>
      </c>
      <c r="AA291" s="20">
        <f t="shared" si="43"/>
        <v>0</v>
      </c>
      <c r="AB291" s="21">
        <f t="shared" si="44"/>
        <v>0</v>
      </c>
    </row>
    <row r="292" spans="1:28" outlineLevel="4" x14ac:dyDescent="0.25">
      <c r="A292" s="15" t="s">
        <v>262</v>
      </c>
      <c r="B292" s="16" t="s">
        <v>288</v>
      </c>
      <c r="C292" s="16" t="s">
        <v>64</v>
      </c>
      <c r="D292" s="16" t="s">
        <v>85</v>
      </c>
      <c r="E292" s="16"/>
      <c r="F292" s="16" t="s">
        <v>33</v>
      </c>
      <c r="G292" s="16">
        <v>1120</v>
      </c>
      <c r="H292" s="16">
        <v>3480</v>
      </c>
      <c r="I292" s="17" t="s">
        <v>86</v>
      </c>
      <c r="J292" s="32">
        <v>4500000</v>
      </c>
      <c r="K292" s="33">
        <v>4500000</v>
      </c>
      <c r="L292" s="33">
        <v>0</v>
      </c>
      <c r="M292" s="33">
        <v>0</v>
      </c>
      <c r="N292" s="33">
        <v>0</v>
      </c>
      <c r="O292" s="33">
        <v>4500000</v>
      </c>
      <c r="P292" s="33">
        <v>0</v>
      </c>
      <c r="Q292" s="33">
        <v>0</v>
      </c>
      <c r="R292" s="33">
        <v>0</v>
      </c>
      <c r="S292" s="33">
        <v>0</v>
      </c>
      <c r="T292" s="33">
        <v>0</v>
      </c>
      <c r="U292" s="33">
        <v>0</v>
      </c>
      <c r="V292" s="33">
        <v>4500000</v>
      </c>
      <c r="W292" s="33">
        <v>0</v>
      </c>
      <c r="X292" s="33">
        <v>4500000</v>
      </c>
      <c r="Y292" s="20">
        <f t="shared" si="41"/>
        <v>0</v>
      </c>
      <c r="Z292" s="20">
        <f t="shared" si="42"/>
        <v>0</v>
      </c>
      <c r="AA292" s="20">
        <f t="shared" si="43"/>
        <v>0</v>
      </c>
      <c r="AB292" s="21">
        <f t="shared" si="44"/>
        <v>0</v>
      </c>
    </row>
    <row r="293" spans="1:28" outlineLevel="4" x14ac:dyDescent="0.25">
      <c r="A293" s="15" t="s">
        <v>262</v>
      </c>
      <c r="B293" s="16" t="s">
        <v>288</v>
      </c>
      <c r="C293" s="16" t="s">
        <v>64</v>
      </c>
      <c r="D293" s="16" t="s">
        <v>87</v>
      </c>
      <c r="E293" s="16"/>
      <c r="F293" s="16" t="s">
        <v>33</v>
      </c>
      <c r="G293" s="16">
        <v>1120</v>
      </c>
      <c r="H293" s="16">
        <v>3480</v>
      </c>
      <c r="I293" s="17" t="s">
        <v>88</v>
      </c>
      <c r="J293" s="32">
        <v>2000000</v>
      </c>
      <c r="K293" s="33">
        <v>2000000</v>
      </c>
      <c r="L293" s="33">
        <v>0</v>
      </c>
      <c r="M293" s="33">
        <v>0</v>
      </c>
      <c r="N293" s="33">
        <v>0</v>
      </c>
      <c r="O293" s="33">
        <v>2000000</v>
      </c>
      <c r="P293" s="33">
        <v>0</v>
      </c>
      <c r="Q293" s="33">
        <v>0</v>
      </c>
      <c r="R293" s="33">
        <v>0</v>
      </c>
      <c r="S293" s="33">
        <v>0</v>
      </c>
      <c r="T293" s="33">
        <v>0</v>
      </c>
      <c r="U293" s="33">
        <v>2000000</v>
      </c>
      <c r="V293" s="33">
        <v>2000000</v>
      </c>
      <c r="W293" s="33">
        <v>0</v>
      </c>
      <c r="X293" s="33">
        <v>2000000</v>
      </c>
      <c r="Y293" s="20">
        <f t="shared" si="41"/>
        <v>0</v>
      </c>
      <c r="Z293" s="20">
        <f t="shared" si="42"/>
        <v>0</v>
      </c>
      <c r="AA293" s="20">
        <f t="shared" si="43"/>
        <v>0</v>
      </c>
      <c r="AB293" s="21">
        <f t="shared" si="44"/>
        <v>0</v>
      </c>
    </row>
    <row r="294" spans="1:28" ht="135" outlineLevel="4" x14ac:dyDescent="0.25">
      <c r="A294" s="15" t="s">
        <v>262</v>
      </c>
      <c r="B294" s="16" t="s">
        <v>288</v>
      </c>
      <c r="C294" s="16" t="s">
        <v>64</v>
      </c>
      <c r="D294" s="16" t="s">
        <v>89</v>
      </c>
      <c r="E294" s="16"/>
      <c r="F294" s="16" t="s">
        <v>33</v>
      </c>
      <c r="G294" s="16">
        <v>1120</v>
      </c>
      <c r="H294" s="16">
        <v>3480</v>
      </c>
      <c r="I294" s="17" t="s">
        <v>291</v>
      </c>
      <c r="J294" s="32">
        <v>55055740</v>
      </c>
      <c r="K294" s="33">
        <v>55055740</v>
      </c>
      <c r="L294" s="33">
        <v>0</v>
      </c>
      <c r="M294" s="33">
        <v>49944073</v>
      </c>
      <c r="N294" s="33">
        <v>0</v>
      </c>
      <c r="O294" s="33">
        <v>104999813</v>
      </c>
      <c r="P294" s="33">
        <v>0</v>
      </c>
      <c r="Q294" s="33">
        <v>0</v>
      </c>
      <c r="R294" s="33">
        <v>0</v>
      </c>
      <c r="S294" s="33">
        <v>0</v>
      </c>
      <c r="T294" s="33">
        <v>0</v>
      </c>
      <c r="U294" s="33">
        <v>33632507.25</v>
      </c>
      <c r="V294" s="33">
        <v>55055740</v>
      </c>
      <c r="W294" s="33">
        <v>0</v>
      </c>
      <c r="X294" s="33">
        <v>104999813</v>
      </c>
      <c r="Y294" s="20">
        <f t="shared" si="41"/>
        <v>0</v>
      </c>
      <c r="Z294" s="20">
        <f t="shared" si="42"/>
        <v>0</v>
      </c>
      <c r="AA294" s="20">
        <f t="shared" si="43"/>
        <v>0</v>
      </c>
      <c r="AB294" s="21">
        <f t="shared" si="44"/>
        <v>0</v>
      </c>
    </row>
    <row r="295" spans="1:28" outlineLevel="4" x14ac:dyDescent="0.25">
      <c r="A295" s="15" t="s">
        <v>262</v>
      </c>
      <c r="B295" s="16" t="s">
        <v>288</v>
      </c>
      <c r="C295" s="16" t="s">
        <v>64</v>
      </c>
      <c r="D295" s="16" t="s">
        <v>91</v>
      </c>
      <c r="E295" s="16"/>
      <c r="F295" s="16" t="s">
        <v>33</v>
      </c>
      <c r="G295" s="16">
        <v>1120</v>
      </c>
      <c r="H295" s="16">
        <v>3480</v>
      </c>
      <c r="I295" s="17" t="s">
        <v>92</v>
      </c>
      <c r="J295" s="32">
        <v>85000</v>
      </c>
      <c r="K295" s="33">
        <v>85000</v>
      </c>
      <c r="L295" s="33">
        <v>0</v>
      </c>
      <c r="M295" s="33">
        <v>4447885</v>
      </c>
      <c r="N295" s="33">
        <v>0</v>
      </c>
      <c r="O295" s="33">
        <v>4532885</v>
      </c>
      <c r="P295" s="33">
        <v>0</v>
      </c>
      <c r="Q295" s="33">
        <v>0</v>
      </c>
      <c r="R295" s="33">
        <v>0</v>
      </c>
      <c r="S295" s="33">
        <v>0</v>
      </c>
      <c r="T295" s="33">
        <v>0</v>
      </c>
      <c r="U295" s="33">
        <v>0</v>
      </c>
      <c r="V295" s="33">
        <v>85000</v>
      </c>
      <c r="W295" s="33">
        <v>0</v>
      </c>
      <c r="X295" s="33">
        <v>4532885</v>
      </c>
      <c r="Y295" s="20">
        <f t="shared" si="41"/>
        <v>0</v>
      </c>
      <c r="Z295" s="20">
        <f t="shared" si="42"/>
        <v>0</v>
      </c>
      <c r="AA295" s="20">
        <f t="shared" si="43"/>
        <v>0</v>
      </c>
      <c r="AB295" s="21">
        <f t="shared" si="44"/>
        <v>0</v>
      </c>
    </row>
    <row r="296" spans="1:28" ht="30" outlineLevel="4" x14ac:dyDescent="0.25">
      <c r="A296" s="15" t="s">
        <v>262</v>
      </c>
      <c r="B296" s="16" t="s">
        <v>288</v>
      </c>
      <c r="C296" s="16" t="s">
        <v>64</v>
      </c>
      <c r="D296" s="16" t="s">
        <v>227</v>
      </c>
      <c r="E296" s="16"/>
      <c r="F296" s="16" t="s">
        <v>33</v>
      </c>
      <c r="G296" s="16">
        <v>1120</v>
      </c>
      <c r="H296" s="16">
        <v>3480</v>
      </c>
      <c r="I296" s="17" t="s">
        <v>228</v>
      </c>
      <c r="J296" s="32">
        <v>28400000</v>
      </c>
      <c r="K296" s="33">
        <v>28400000</v>
      </c>
      <c r="L296" s="33">
        <v>0</v>
      </c>
      <c r="M296" s="33">
        <v>0</v>
      </c>
      <c r="N296" s="33">
        <v>0</v>
      </c>
      <c r="O296" s="33">
        <v>28400000</v>
      </c>
      <c r="P296" s="33">
        <v>0</v>
      </c>
      <c r="Q296" s="33">
        <v>0</v>
      </c>
      <c r="R296" s="33">
        <v>0</v>
      </c>
      <c r="S296" s="33">
        <v>0</v>
      </c>
      <c r="T296" s="33">
        <v>0</v>
      </c>
      <c r="U296" s="33">
        <v>7100000</v>
      </c>
      <c r="V296" s="33">
        <v>28400000</v>
      </c>
      <c r="W296" s="33">
        <v>0</v>
      </c>
      <c r="X296" s="33">
        <v>28400000</v>
      </c>
      <c r="Y296" s="20">
        <f t="shared" si="41"/>
        <v>0</v>
      </c>
      <c r="Z296" s="20">
        <f t="shared" si="42"/>
        <v>0</v>
      </c>
      <c r="AA296" s="20">
        <f t="shared" si="43"/>
        <v>0</v>
      </c>
      <c r="AB296" s="21">
        <f t="shared" si="44"/>
        <v>0</v>
      </c>
    </row>
    <row r="297" spans="1:28" ht="30" outlineLevel="4" x14ac:dyDescent="0.25">
      <c r="A297" s="15" t="s">
        <v>262</v>
      </c>
      <c r="B297" s="16" t="s">
        <v>288</v>
      </c>
      <c r="C297" s="16" t="s">
        <v>64</v>
      </c>
      <c r="D297" s="16" t="s">
        <v>229</v>
      </c>
      <c r="E297" s="16"/>
      <c r="F297" s="16" t="s">
        <v>33</v>
      </c>
      <c r="G297" s="16">
        <v>1120</v>
      </c>
      <c r="H297" s="16">
        <v>3480</v>
      </c>
      <c r="I297" s="17" t="s">
        <v>230</v>
      </c>
      <c r="J297" s="32">
        <v>10000000</v>
      </c>
      <c r="K297" s="33">
        <v>10000000</v>
      </c>
      <c r="L297" s="33">
        <v>0</v>
      </c>
      <c r="M297" s="33">
        <v>0</v>
      </c>
      <c r="N297" s="33">
        <v>0</v>
      </c>
      <c r="O297" s="33">
        <v>10000000</v>
      </c>
      <c r="P297" s="33">
        <v>0</v>
      </c>
      <c r="Q297" s="33">
        <v>0</v>
      </c>
      <c r="R297" s="33">
        <v>0</v>
      </c>
      <c r="S297" s="33">
        <v>0</v>
      </c>
      <c r="T297" s="33">
        <v>0</v>
      </c>
      <c r="U297" s="33">
        <v>2500000</v>
      </c>
      <c r="V297" s="33">
        <v>10000000</v>
      </c>
      <c r="W297" s="33">
        <v>0</v>
      </c>
      <c r="X297" s="33">
        <v>10000000</v>
      </c>
      <c r="Y297" s="20">
        <f t="shared" si="41"/>
        <v>0</v>
      </c>
      <c r="Z297" s="20">
        <f t="shared" si="42"/>
        <v>0</v>
      </c>
      <c r="AA297" s="20">
        <f t="shared" si="43"/>
        <v>0</v>
      </c>
      <c r="AB297" s="21">
        <f t="shared" si="44"/>
        <v>0</v>
      </c>
    </row>
    <row r="298" spans="1:28" ht="45" outlineLevel="4" x14ac:dyDescent="0.25">
      <c r="A298" s="15" t="s">
        <v>262</v>
      </c>
      <c r="B298" s="16" t="s">
        <v>288</v>
      </c>
      <c r="C298" s="16" t="s">
        <v>64</v>
      </c>
      <c r="D298" s="16" t="s">
        <v>93</v>
      </c>
      <c r="E298" s="16"/>
      <c r="F298" s="16" t="s">
        <v>33</v>
      </c>
      <c r="G298" s="16">
        <v>1120</v>
      </c>
      <c r="H298" s="16">
        <v>3480</v>
      </c>
      <c r="I298" s="17" t="s">
        <v>94</v>
      </c>
      <c r="J298" s="32">
        <v>4175000</v>
      </c>
      <c r="K298" s="33">
        <v>4175000</v>
      </c>
      <c r="L298" s="33">
        <v>0</v>
      </c>
      <c r="M298" s="33">
        <v>0</v>
      </c>
      <c r="N298" s="33">
        <v>0</v>
      </c>
      <c r="O298" s="33">
        <v>4175000</v>
      </c>
      <c r="P298" s="33">
        <v>0</v>
      </c>
      <c r="Q298" s="33">
        <v>0</v>
      </c>
      <c r="R298" s="33">
        <v>0</v>
      </c>
      <c r="S298" s="33">
        <v>0</v>
      </c>
      <c r="T298" s="33">
        <v>0</v>
      </c>
      <c r="U298" s="33">
        <v>543750</v>
      </c>
      <c r="V298" s="33">
        <v>4175000</v>
      </c>
      <c r="W298" s="33">
        <v>0</v>
      </c>
      <c r="X298" s="33">
        <v>4175000</v>
      </c>
      <c r="Y298" s="20">
        <f t="shared" si="41"/>
        <v>0</v>
      </c>
      <c r="Z298" s="20">
        <f t="shared" si="42"/>
        <v>0</v>
      </c>
      <c r="AA298" s="20">
        <f t="shared" si="43"/>
        <v>0</v>
      </c>
      <c r="AB298" s="21">
        <f t="shared" si="44"/>
        <v>0</v>
      </c>
    </row>
    <row r="299" spans="1:28" outlineLevel="4" x14ac:dyDescent="0.25">
      <c r="A299" s="15" t="s">
        <v>262</v>
      </c>
      <c r="B299" s="16" t="s">
        <v>288</v>
      </c>
      <c r="C299" s="16" t="s">
        <v>64</v>
      </c>
      <c r="D299" s="16" t="s">
        <v>233</v>
      </c>
      <c r="E299" s="16"/>
      <c r="F299" s="16" t="s">
        <v>33</v>
      </c>
      <c r="G299" s="16">
        <v>1310</v>
      </c>
      <c r="H299" s="16">
        <v>3480</v>
      </c>
      <c r="I299" s="17" t="s">
        <v>234</v>
      </c>
      <c r="J299" s="32">
        <v>1000000</v>
      </c>
      <c r="K299" s="33">
        <v>1000000</v>
      </c>
      <c r="L299" s="33">
        <v>0</v>
      </c>
      <c r="M299" s="33">
        <v>0</v>
      </c>
      <c r="N299" s="33">
        <v>0</v>
      </c>
      <c r="O299" s="33">
        <v>1000000</v>
      </c>
      <c r="P299" s="33">
        <v>0</v>
      </c>
      <c r="Q299" s="33">
        <v>0</v>
      </c>
      <c r="R299" s="33">
        <v>0</v>
      </c>
      <c r="S299" s="33">
        <v>0</v>
      </c>
      <c r="T299" s="33">
        <v>0</v>
      </c>
      <c r="U299" s="33">
        <v>250000</v>
      </c>
      <c r="V299" s="33">
        <v>1000000</v>
      </c>
      <c r="W299" s="33">
        <v>0</v>
      </c>
      <c r="X299" s="33">
        <v>1000000</v>
      </c>
      <c r="Y299" s="20">
        <f t="shared" si="41"/>
        <v>0</v>
      </c>
      <c r="Z299" s="20">
        <f t="shared" si="42"/>
        <v>0</v>
      </c>
      <c r="AA299" s="20">
        <f t="shared" si="43"/>
        <v>0</v>
      </c>
      <c r="AB299" s="21">
        <f t="shared" si="44"/>
        <v>0</v>
      </c>
    </row>
    <row r="300" spans="1:28" outlineLevel="3" x14ac:dyDescent="0.25">
      <c r="A300" s="37"/>
      <c r="B300" s="37"/>
      <c r="C300" s="36" t="s">
        <v>463</v>
      </c>
      <c r="D300" s="37"/>
      <c r="E300" s="37"/>
      <c r="F300" s="37"/>
      <c r="G300" s="37"/>
      <c r="H300" s="37"/>
      <c r="I300" s="38"/>
      <c r="J300" s="39">
        <f t="shared" ref="J300:X300" si="48">SUBTOTAL(9,J286:J299)</f>
        <v>459219257</v>
      </c>
      <c r="K300" s="40">
        <f t="shared" si="48"/>
        <v>459219257</v>
      </c>
      <c r="L300" s="40">
        <f t="shared" si="48"/>
        <v>0</v>
      </c>
      <c r="M300" s="40">
        <f t="shared" si="48"/>
        <v>0</v>
      </c>
      <c r="N300" s="40">
        <v>0</v>
      </c>
      <c r="O300" s="40">
        <f t="shared" si="48"/>
        <v>459219257</v>
      </c>
      <c r="P300" s="40">
        <f t="shared" si="48"/>
        <v>0</v>
      </c>
      <c r="Q300" s="40">
        <f t="shared" si="48"/>
        <v>0</v>
      </c>
      <c r="R300" s="40">
        <f t="shared" si="48"/>
        <v>0</v>
      </c>
      <c r="S300" s="40">
        <f t="shared" si="48"/>
        <v>23864269.989999998</v>
      </c>
      <c r="T300" s="40">
        <f t="shared" si="48"/>
        <v>0</v>
      </c>
      <c r="U300" s="40">
        <f t="shared" si="48"/>
        <v>99051847.25999999</v>
      </c>
      <c r="V300" s="40">
        <f t="shared" si="48"/>
        <v>435354987.00999999</v>
      </c>
      <c r="W300" s="40">
        <f t="shared" si="48"/>
        <v>0</v>
      </c>
      <c r="X300" s="40">
        <f t="shared" si="48"/>
        <v>435354987.00999999</v>
      </c>
      <c r="Y300" s="41">
        <f t="shared" si="41"/>
        <v>5.1967049783367421E-2</v>
      </c>
      <c r="Z300" s="41">
        <f t="shared" si="42"/>
        <v>5.1967049783367421E-2</v>
      </c>
      <c r="AA300" s="41">
        <f t="shared" si="43"/>
        <v>0</v>
      </c>
      <c r="AB300" s="41">
        <f t="shared" si="44"/>
        <v>5.1967049783367421E-2</v>
      </c>
    </row>
    <row r="301" spans="1:28" ht="30" outlineLevel="4" x14ac:dyDescent="0.25">
      <c r="A301" s="15" t="s">
        <v>262</v>
      </c>
      <c r="B301" s="16" t="s">
        <v>288</v>
      </c>
      <c r="C301" s="16" t="s">
        <v>95</v>
      </c>
      <c r="D301" s="16" t="s">
        <v>96</v>
      </c>
      <c r="E301" s="16"/>
      <c r="F301" s="16" t="s">
        <v>33</v>
      </c>
      <c r="G301" s="16">
        <v>1120</v>
      </c>
      <c r="H301" s="16">
        <v>3480</v>
      </c>
      <c r="I301" s="17" t="s">
        <v>97</v>
      </c>
      <c r="J301" s="32">
        <v>13860</v>
      </c>
      <c r="K301" s="33">
        <v>13860</v>
      </c>
      <c r="L301" s="33">
        <v>0</v>
      </c>
      <c r="M301" s="33">
        <v>0</v>
      </c>
      <c r="N301" s="33">
        <v>0</v>
      </c>
      <c r="O301" s="33">
        <v>13860</v>
      </c>
      <c r="P301" s="33">
        <v>0</v>
      </c>
      <c r="Q301" s="33">
        <v>0</v>
      </c>
      <c r="R301" s="33">
        <v>0</v>
      </c>
      <c r="S301" s="33">
        <v>0</v>
      </c>
      <c r="T301" s="33">
        <v>0</v>
      </c>
      <c r="U301" s="33">
        <v>0</v>
      </c>
      <c r="V301" s="33">
        <v>13860</v>
      </c>
      <c r="W301" s="33">
        <v>0</v>
      </c>
      <c r="X301" s="33">
        <v>13860</v>
      </c>
      <c r="Y301" s="20">
        <f t="shared" si="41"/>
        <v>0</v>
      </c>
      <c r="Z301" s="20">
        <f t="shared" si="42"/>
        <v>0</v>
      </c>
      <c r="AA301" s="20">
        <f t="shared" si="43"/>
        <v>0</v>
      </c>
      <c r="AB301" s="21">
        <f t="shared" si="44"/>
        <v>0</v>
      </c>
    </row>
    <row r="302" spans="1:28" outlineLevel="4" x14ac:dyDescent="0.25">
      <c r="A302" s="15" t="s">
        <v>262</v>
      </c>
      <c r="B302" s="16" t="s">
        <v>288</v>
      </c>
      <c r="C302" s="16" t="s">
        <v>95</v>
      </c>
      <c r="D302" s="16" t="s">
        <v>98</v>
      </c>
      <c r="E302" s="16"/>
      <c r="F302" s="16" t="s">
        <v>33</v>
      </c>
      <c r="G302" s="16">
        <v>1120</v>
      </c>
      <c r="H302" s="16">
        <v>3480</v>
      </c>
      <c r="I302" s="17" t="s">
        <v>99</v>
      </c>
      <c r="J302" s="32">
        <v>9707550</v>
      </c>
      <c r="K302" s="33">
        <v>9707550</v>
      </c>
      <c r="L302" s="33">
        <v>0</v>
      </c>
      <c r="M302" s="33">
        <v>0</v>
      </c>
      <c r="N302" s="33">
        <v>0</v>
      </c>
      <c r="O302" s="33">
        <v>9707550</v>
      </c>
      <c r="P302" s="33">
        <v>0</v>
      </c>
      <c r="Q302" s="33">
        <v>0</v>
      </c>
      <c r="R302" s="33">
        <v>0</v>
      </c>
      <c r="S302" s="33">
        <v>0</v>
      </c>
      <c r="T302" s="33">
        <v>0</v>
      </c>
      <c r="U302" s="33">
        <v>0</v>
      </c>
      <c r="V302" s="33">
        <v>9707550</v>
      </c>
      <c r="W302" s="33">
        <v>0</v>
      </c>
      <c r="X302" s="33">
        <v>9707550</v>
      </c>
      <c r="Y302" s="20">
        <f t="shared" si="41"/>
        <v>0</v>
      </c>
      <c r="Z302" s="20">
        <f t="shared" si="42"/>
        <v>0</v>
      </c>
      <c r="AA302" s="20">
        <f t="shared" si="43"/>
        <v>0</v>
      </c>
      <c r="AB302" s="21">
        <f t="shared" si="44"/>
        <v>0</v>
      </c>
    </row>
    <row r="303" spans="1:28" ht="30" outlineLevel="4" x14ac:dyDescent="0.25">
      <c r="A303" s="15" t="s">
        <v>262</v>
      </c>
      <c r="B303" s="16" t="s">
        <v>288</v>
      </c>
      <c r="C303" s="16" t="s">
        <v>95</v>
      </c>
      <c r="D303" s="16" t="s">
        <v>104</v>
      </c>
      <c r="E303" s="16"/>
      <c r="F303" s="16" t="s">
        <v>33</v>
      </c>
      <c r="G303" s="16">
        <v>1120</v>
      </c>
      <c r="H303" s="16">
        <v>3480</v>
      </c>
      <c r="I303" s="17" t="s">
        <v>105</v>
      </c>
      <c r="J303" s="32">
        <v>2011181</v>
      </c>
      <c r="K303" s="33">
        <v>2011181</v>
      </c>
      <c r="L303" s="33">
        <v>0</v>
      </c>
      <c r="M303" s="33">
        <v>0</v>
      </c>
      <c r="N303" s="33">
        <v>0</v>
      </c>
      <c r="O303" s="33">
        <v>2011181</v>
      </c>
      <c r="P303" s="33">
        <v>0</v>
      </c>
      <c r="Q303" s="33">
        <v>0</v>
      </c>
      <c r="R303" s="33">
        <v>0</v>
      </c>
      <c r="S303" s="33">
        <v>0</v>
      </c>
      <c r="T303" s="33">
        <v>0</v>
      </c>
      <c r="U303" s="33">
        <v>0</v>
      </c>
      <c r="V303" s="33">
        <v>2011181</v>
      </c>
      <c r="W303" s="33">
        <v>0</v>
      </c>
      <c r="X303" s="33">
        <v>2011181</v>
      </c>
      <c r="Y303" s="20">
        <f t="shared" si="41"/>
        <v>0</v>
      </c>
      <c r="Z303" s="20">
        <f t="shared" si="42"/>
        <v>0</v>
      </c>
      <c r="AA303" s="20">
        <f t="shared" si="43"/>
        <v>0</v>
      </c>
      <c r="AB303" s="21">
        <f t="shared" si="44"/>
        <v>0</v>
      </c>
    </row>
    <row r="304" spans="1:28" ht="30" outlineLevel="4" x14ac:dyDescent="0.25">
      <c r="A304" s="15" t="s">
        <v>262</v>
      </c>
      <c r="B304" s="16" t="s">
        <v>288</v>
      </c>
      <c r="C304" s="16" t="s">
        <v>95</v>
      </c>
      <c r="D304" s="16" t="s">
        <v>110</v>
      </c>
      <c r="E304" s="16"/>
      <c r="F304" s="16" t="s">
        <v>33</v>
      </c>
      <c r="G304" s="16">
        <v>1120</v>
      </c>
      <c r="H304" s="16">
        <v>3480</v>
      </c>
      <c r="I304" s="17" t="s">
        <v>111</v>
      </c>
      <c r="J304" s="32">
        <v>239270</v>
      </c>
      <c r="K304" s="33">
        <v>239270</v>
      </c>
      <c r="L304" s="33">
        <v>0</v>
      </c>
      <c r="M304" s="33">
        <v>0</v>
      </c>
      <c r="N304" s="33">
        <v>0</v>
      </c>
      <c r="O304" s="33">
        <v>239270</v>
      </c>
      <c r="P304" s="33">
        <v>0</v>
      </c>
      <c r="Q304" s="33">
        <v>0</v>
      </c>
      <c r="R304" s="33">
        <v>0</v>
      </c>
      <c r="S304" s="33">
        <v>0</v>
      </c>
      <c r="T304" s="33">
        <v>0</v>
      </c>
      <c r="U304" s="33">
        <v>0</v>
      </c>
      <c r="V304" s="33">
        <v>239270</v>
      </c>
      <c r="W304" s="33">
        <v>0</v>
      </c>
      <c r="X304" s="33">
        <v>239270</v>
      </c>
      <c r="Y304" s="20">
        <f t="shared" si="41"/>
        <v>0</v>
      </c>
      <c r="Z304" s="20">
        <f t="shared" si="42"/>
        <v>0</v>
      </c>
      <c r="AA304" s="20">
        <f t="shared" si="43"/>
        <v>0</v>
      </c>
      <c r="AB304" s="21">
        <f t="shared" si="44"/>
        <v>0</v>
      </c>
    </row>
    <row r="305" spans="1:28" ht="30" outlineLevel="4" x14ac:dyDescent="0.25">
      <c r="A305" s="15" t="s">
        <v>262</v>
      </c>
      <c r="B305" s="16" t="s">
        <v>288</v>
      </c>
      <c r="C305" s="16" t="s">
        <v>95</v>
      </c>
      <c r="D305" s="16" t="s">
        <v>112</v>
      </c>
      <c r="E305" s="16"/>
      <c r="F305" s="16" t="s">
        <v>33</v>
      </c>
      <c r="G305" s="16">
        <v>1120</v>
      </c>
      <c r="H305" s="16">
        <v>3480</v>
      </c>
      <c r="I305" s="17" t="s">
        <v>113</v>
      </c>
      <c r="J305" s="32">
        <v>950</v>
      </c>
      <c r="K305" s="33">
        <v>950</v>
      </c>
      <c r="L305" s="33">
        <v>0</v>
      </c>
      <c r="M305" s="33">
        <v>0</v>
      </c>
      <c r="N305" s="33">
        <v>0</v>
      </c>
      <c r="O305" s="33">
        <v>950</v>
      </c>
      <c r="P305" s="33">
        <v>0</v>
      </c>
      <c r="Q305" s="33">
        <v>0</v>
      </c>
      <c r="R305" s="33">
        <v>0</v>
      </c>
      <c r="S305" s="33">
        <v>0</v>
      </c>
      <c r="T305" s="33">
        <v>0</v>
      </c>
      <c r="U305" s="33">
        <v>0</v>
      </c>
      <c r="V305" s="33">
        <v>950</v>
      </c>
      <c r="W305" s="33">
        <v>0</v>
      </c>
      <c r="X305" s="33">
        <v>950</v>
      </c>
      <c r="Y305" s="20">
        <f t="shared" si="41"/>
        <v>0</v>
      </c>
      <c r="Z305" s="20">
        <f t="shared" si="42"/>
        <v>0</v>
      </c>
      <c r="AA305" s="20">
        <f t="shared" si="43"/>
        <v>0</v>
      </c>
      <c r="AB305" s="21">
        <f t="shared" si="44"/>
        <v>0</v>
      </c>
    </row>
    <row r="306" spans="1:28" ht="30" outlineLevel="4" x14ac:dyDescent="0.25">
      <c r="A306" s="15" t="s">
        <v>262</v>
      </c>
      <c r="B306" s="16" t="s">
        <v>288</v>
      </c>
      <c r="C306" s="16" t="s">
        <v>95</v>
      </c>
      <c r="D306" s="16" t="s">
        <v>114</v>
      </c>
      <c r="E306" s="16"/>
      <c r="F306" s="16" t="s">
        <v>33</v>
      </c>
      <c r="G306" s="16">
        <v>1120</v>
      </c>
      <c r="H306" s="16">
        <v>3480</v>
      </c>
      <c r="I306" s="17" t="s">
        <v>115</v>
      </c>
      <c r="J306" s="32">
        <v>379956</v>
      </c>
      <c r="K306" s="33">
        <v>379956</v>
      </c>
      <c r="L306" s="33">
        <v>0</v>
      </c>
      <c r="M306" s="33">
        <v>0</v>
      </c>
      <c r="N306" s="33">
        <v>0</v>
      </c>
      <c r="O306" s="33">
        <v>379956</v>
      </c>
      <c r="P306" s="33">
        <v>0</v>
      </c>
      <c r="Q306" s="33">
        <v>0</v>
      </c>
      <c r="R306" s="33">
        <v>0</v>
      </c>
      <c r="S306" s="33">
        <v>0</v>
      </c>
      <c r="T306" s="33">
        <v>0</v>
      </c>
      <c r="U306" s="33">
        <v>0</v>
      </c>
      <c r="V306" s="33">
        <v>379956</v>
      </c>
      <c r="W306" s="33">
        <v>0</v>
      </c>
      <c r="X306" s="33">
        <v>379956</v>
      </c>
      <c r="Y306" s="20">
        <f t="shared" si="41"/>
        <v>0</v>
      </c>
      <c r="Z306" s="20">
        <f t="shared" si="42"/>
        <v>0</v>
      </c>
      <c r="AA306" s="20">
        <f t="shared" si="43"/>
        <v>0</v>
      </c>
      <c r="AB306" s="21">
        <f t="shared" si="44"/>
        <v>0</v>
      </c>
    </row>
    <row r="307" spans="1:28" outlineLevel="4" x14ac:dyDescent="0.25">
      <c r="A307" s="15" t="s">
        <v>262</v>
      </c>
      <c r="B307" s="16" t="s">
        <v>288</v>
      </c>
      <c r="C307" s="16" t="s">
        <v>95</v>
      </c>
      <c r="D307" s="16" t="s">
        <v>118</v>
      </c>
      <c r="E307" s="16"/>
      <c r="F307" s="16" t="s">
        <v>33</v>
      </c>
      <c r="G307" s="16">
        <v>1120</v>
      </c>
      <c r="H307" s="16">
        <v>3480</v>
      </c>
      <c r="I307" s="17" t="s">
        <v>119</v>
      </c>
      <c r="J307" s="32">
        <v>71362</v>
      </c>
      <c r="K307" s="33">
        <v>71362</v>
      </c>
      <c r="L307" s="33">
        <v>0</v>
      </c>
      <c r="M307" s="33">
        <v>0</v>
      </c>
      <c r="N307" s="33">
        <v>0</v>
      </c>
      <c r="O307" s="33">
        <v>71362</v>
      </c>
      <c r="P307" s="33">
        <v>0</v>
      </c>
      <c r="Q307" s="33">
        <v>0</v>
      </c>
      <c r="R307" s="33">
        <v>0</v>
      </c>
      <c r="S307" s="33">
        <v>0</v>
      </c>
      <c r="T307" s="33">
        <v>0</v>
      </c>
      <c r="U307" s="33">
        <v>0</v>
      </c>
      <c r="V307" s="33">
        <v>71362</v>
      </c>
      <c r="W307" s="33">
        <v>0</v>
      </c>
      <c r="X307" s="33">
        <v>71362</v>
      </c>
      <c r="Y307" s="20">
        <f t="shared" si="41"/>
        <v>0</v>
      </c>
      <c r="Z307" s="20">
        <f t="shared" si="42"/>
        <v>0</v>
      </c>
      <c r="AA307" s="20">
        <f t="shared" si="43"/>
        <v>0</v>
      </c>
      <c r="AB307" s="21">
        <f t="shared" si="44"/>
        <v>0</v>
      </c>
    </row>
    <row r="308" spans="1:28" ht="30" outlineLevel="4" x14ac:dyDescent="0.25">
      <c r="A308" s="15" t="s">
        <v>262</v>
      </c>
      <c r="B308" s="16" t="s">
        <v>288</v>
      </c>
      <c r="C308" s="16" t="s">
        <v>95</v>
      </c>
      <c r="D308" s="16" t="s">
        <v>267</v>
      </c>
      <c r="E308" s="16"/>
      <c r="F308" s="16" t="s">
        <v>33</v>
      </c>
      <c r="G308" s="16">
        <v>1120</v>
      </c>
      <c r="H308" s="16">
        <v>3480</v>
      </c>
      <c r="I308" s="17" t="s">
        <v>268</v>
      </c>
      <c r="J308" s="32">
        <v>9840</v>
      </c>
      <c r="K308" s="33">
        <v>9840</v>
      </c>
      <c r="L308" s="33">
        <v>0</v>
      </c>
      <c r="M308" s="33">
        <v>0</v>
      </c>
      <c r="N308" s="33">
        <v>0</v>
      </c>
      <c r="O308" s="33">
        <v>9840</v>
      </c>
      <c r="P308" s="33">
        <v>0</v>
      </c>
      <c r="Q308" s="33">
        <v>0</v>
      </c>
      <c r="R308" s="33">
        <v>0</v>
      </c>
      <c r="S308" s="33">
        <v>0</v>
      </c>
      <c r="T308" s="33">
        <v>0</v>
      </c>
      <c r="U308" s="33">
        <v>0</v>
      </c>
      <c r="V308" s="33">
        <v>9840</v>
      </c>
      <c r="W308" s="33">
        <v>0</v>
      </c>
      <c r="X308" s="33">
        <v>9840</v>
      </c>
      <c r="Y308" s="20">
        <f t="shared" si="41"/>
        <v>0</v>
      </c>
      <c r="Z308" s="20">
        <f t="shared" si="42"/>
        <v>0</v>
      </c>
      <c r="AA308" s="20">
        <f t="shared" si="43"/>
        <v>0</v>
      </c>
      <c r="AB308" s="21">
        <f t="shared" si="44"/>
        <v>0</v>
      </c>
    </row>
    <row r="309" spans="1:28" ht="30" outlineLevel="4" x14ac:dyDescent="0.25">
      <c r="A309" s="15" t="s">
        <v>262</v>
      </c>
      <c r="B309" s="16" t="s">
        <v>288</v>
      </c>
      <c r="C309" s="16" t="s">
        <v>95</v>
      </c>
      <c r="D309" s="16" t="s">
        <v>122</v>
      </c>
      <c r="E309" s="16"/>
      <c r="F309" s="16" t="s">
        <v>33</v>
      </c>
      <c r="G309" s="16">
        <v>1120</v>
      </c>
      <c r="H309" s="16">
        <v>3480</v>
      </c>
      <c r="I309" s="17" t="s">
        <v>123</v>
      </c>
      <c r="J309" s="32">
        <v>11250</v>
      </c>
      <c r="K309" s="33">
        <v>11250</v>
      </c>
      <c r="L309" s="33">
        <v>0</v>
      </c>
      <c r="M309" s="33">
        <v>0</v>
      </c>
      <c r="N309" s="33">
        <v>0</v>
      </c>
      <c r="O309" s="33">
        <v>11250</v>
      </c>
      <c r="P309" s="33">
        <v>0</v>
      </c>
      <c r="Q309" s="33">
        <v>0</v>
      </c>
      <c r="R309" s="33">
        <v>0</v>
      </c>
      <c r="S309" s="33">
        <v>0</v>
      </c>
      <c r="T309" s="33">
        <v>0</v>
      </c>
      <c r="U309" s="33">
        <v>0</v>
      </c>
      <c r="V309" s="33">
        <v>11250</v>
      </c>
      <c r="W309" s="33">
        <v>0</v>
      </c>
      <c r="X309" s="33">
        <v>11250</v>
      </c>
      <c r="Y309" s="20">
        <f t="shared" si="41"/>
        <v>0</v>
      </c>
      <c r="Z309" s="20">
        <f t="shared" si="42"/>
        <v>0</v>
      </c>
      <c r="AA309" s="20">
        <f t="shared" si="43"/>
        <v>0</v>
      </c>
      <c r="AB309" s="21">
        <f t="shared" si="44"/>
        <v>0</v>
      </c>
    </row>
    <row r="310" spans="1:28" outlineLevel="3" x14ac:dyDescent="0.25">
      <c r="A310" s="37"/>
      <c r="B310" s="37"/>
      <c r="C310" s="36" t="s">
        <v>464</v>
      </c>
      <c r="D310" s="37"/>
      <c r="E310" s="37"/>
      <c r="F310" s="37"/>
      <c r="G310" s="37"/>
      <c r="H310" s="37"/>
      <c r="I310" s="38"/>
      <c r="J310" s="39">
        <f t="shared" ref="J310:X310" si="49">SUBTOTAL(9,J301:J309)</f>
        <v>12445219</v>
      </c>
      <c r="K310" s="40">
        <f t="shared" si="49"/>
        <v>12445219</v>
      </c>
      <c r="L310" s="40">
        <f t="shared" si="49"/>
        <v>0</v>
      </c>
      <c r="M310" s="40">
        <f t="shared" si="49"/>
        <v>0</v>
      </c>
      <c r="N310" s="40">
        <v>0</v>
      </c>
      <c r="O310" s="40">
        <f t="shared" si="49"/>
        <v>12445219</v>
      </c>
      <c r="P310" s="40">
        <f t="shared" si="49"/>
        <v>0</v>
      </c>
      <c r="Q310" s="40">
        <f t="shared" si="49"/>
        <v>0</v>
      </c>
      <c r="R310" s="40">
        <f t="shared" si="49"/>
        <v>0</v>
      </c>
      <c r="S310" s="40">
        <f t="shared" si="49"/>
        <v>0</v>
      </c>
      <c r="T310" s="40">
        <f t="shared" si="49"/>
        <v>0</v>
      </c>
      <c r="U310" s="40">
        <f t="shared" si="49"/>
        <v>0</v>
      </c>
      <c r="V310" s="40">
        <f t="shared" si="49"/>
        <v>12445219</v>
      </c>
      <c r="W310" s="40">
        <f t="shared" si="49"/>
        <v>0</v>
      </c>
      <c r="X310" s="40">
        <f t="shared" si="49"/>
        <v>12445219</v>
      </c>
      <c r="Y310" s="41">
        <f t="shared" si="41"/>
        <v>0</v>
      </c>
      <c r="Z310" s="41">
        <f t="shared" si="42"/>
        <v>0</v>
      </c>
      <c r="AA310" s="41">
        <f t="shared" si="43"/>
        <v>0</v>
      </c>
      <c r="AB310" s="41">
        <f t="shared" si="44"/>
        <v>0</v>
      </c>
    </row>
    <row r="311" spans="1:28" outlineLevel="4" x14ac:dyDescent="0.25">
      <c r="A311" s="15" t="s">
        <v>262</v>
      </c>
      <c r="B311" s="16" t="s">
        <v>288</v>
      </c>
      <c r="C311" s="16" t="s">
        <v>124</v>
      </c>
      <c r="D311" s="16" t="s">
        <v>125</v>
      </c>
      <c r="E311" s="16"/>
      <c r="F311" s="16">
        <v>280</v>
      </c>
      <c r="G311" s="16">
        <v>2210</v>
      </c>
      <c r="H311" s="16">
        <v>3480</v>
      </c>
      <c r="I311" s="17" t="s">
        <v>126</v>
      </c>
      <c r="J311" s="32">
        <v>5017000</v>
      </c>
      <c r="K311" s="33">
        <v>0</v>
      </c>
      <c r="L311" s="33">
        <v>0</v>
      </c>
      <c r="M311" s="33">
        <v>0</v>
      </c>
      <c r="N311" s="33">
        <v>0</v>
      </c>
      <c r="O311" s="33">
        <v>0</v>
      </c>
      <c r="P311" s="33">
        <v>0</v>
      </c>
      <c r="Q311" s="33">
        <v>0</v>
      </c>
      <c r="R311" s="33">
        <v>0</v>
      </c>
      <c r="S311" s="33">
        <v>0</v>
      </c>
      <c r="T311" s="33">
        <v>0</v>
      </c>
      <c r="U311" s="33">
        <v>0</v>
      </c>
      <c r="V311" s="33">
        <v>0</v>
      </c>
      <c r="W311" s="33">
        <v>0</v>
      </c>
      <c r="X311" s="33">
        <v>0</v>
      </c>
      <c r="Y311" s="20">
        <f>IF(O311=0,0,$S311/$K311)</f>
        <v>0</v>
      </c>
      <c r="Z311" s="20">
        <f t="shared" ref="Z311:Z313" si="50">IF(O311=0,0,$S311/$O311)</f>
        <v>0</v>
      </c>
      <c r="AA311" s="20">
        <v>0</v>
      </c>
      <c r="AB311" s="21">
        <f t="shared" si="44"/>
        <v>0</v>
      </c>
    </row>
    <row r="312" spans="1:28" outlineLevel="4" x14ac:dyDescent="0.25">
      <c r="A312" s="15" t="s">
        <v>262</v>
      </c>
      <c r="B312" s="16" t="s">
        <v>288</v>
      </c>
      <c r="C312" s="16" t="s">
        <v>124</v>
      </c>
      <c r="D312" s="16" t="s">
        <v>127</v>
      </c>
      <c r="E312" s="16"/>
      <c r="F312" s="16">
        <v>280</v>
      </c>
      <c r="G312" s="16">
        <v>2210</v>
      </c>
      <c r="H312" s="16">
        <v>3480</v>
      </c>
      <c r="I312" s="17" t="s">
        <v>128</v>
      </c>
      <c r="J312" s="32">
        <v>380000</v>
      </c>
      <c r="K312" s="33">
        <v>0</v>
      </c>
      <c r="L312" s="33">
        <v>0</v>
      </c>
      <c r="M312" s="33">
        <v>0</v>
      </c>
      <c r="N312" s="33">
        <v>0</v>
      </c>
      <c r="O312" s="33">
        <v>0</v>
      </c>
      <c r="P312" s="33">
        <v>0</v>
      </c>
      <c r="Q312" s="33">
        <v>0</v>
      </c>
      <c r="R312" s="33">
        <v>0</v>
      </c>
      <c r="S312" s="33">
        <v>0</v>
      </c>
      <c r="T312" s="33">
        <v>0</v>
      </c>
      <c r="U312" s="33">
        <v>0</v>
      </c>
      <c r="V312" s="33">
        <v>0</v>
      </c>
      <c r="W312" s="33">
        <v>0</v>
      </c>
      <c r="X312" s="33">
        <v>0</v>
      </c>
      <c r="Y312" s="20">
        <f t="shared" ref="Y312:Y313" si="51">IF(O312=0,0,$S312/$K312)</f>
        <v>0</v>
      </c>
      <c r="Z312" s="20">
        <f t="shared" si="50"/>
        <v>0</v>
      </c>
      <c r="AA312" s="20">
        <v>0</v>
      </c>
      <c r="AB312" s="21">
        <f t="shared" si="44"/>
        <v>0</v>
      </c>
    </row>
    <row r="313" spans="1:28" outlineLevel="4" x14ac:dyDescent="0.25">
      <c r="A313" s="15" t="s">
        <v>262</v>
      </c>
      <c r="B313" s="16" t="s">
        <v>288</v>
      </c>
      <c r="C313" s="16" t="s">
        <v>124</v>
      </c>
      <c r="D313" s="16" t="s">
        <v>129</v>
      </c>
      <c r="E313" s="16"/>
      <c r="F313" s="16">
        <v>280</v>
      </c>
      <c r="G313" s="16">
        <v>2210</v>
      </c>
      <c r="H313" s="16">
        <v>3480</v>
      </c>
      <c r="I313" s="17" t="s">
        <v>130</v>
      </c>
      <c r="J313" s="32">
        <v>17465700</v>
      </c>
      <c r="K313" s="33">
        <v>0</v>
      </c>
      <c r="L313" s="33">
        <v>0</v>
      </c>
      <c r="M313" s="33">
        <v>0</v>
      </c>
      <c r="N313" s="33">
        <v>0</v>
      </c>
      <c r="O313" s="33">
        <v>0</v>
      </c>
      <c r="P313" s="33">
        <v>0</v>
      </c>
      <c r="Q313" s="33">
        <v>0</v>
      </c>
      <c r="R313" s="33">
        <v>0</v>
      </c>
      <c r="S313" s="33">
        <v>0</v>
      </c>
      <c r="T313" s="33">
        <v>0</v>
      </c>
      <c r="U313" s="33">
        <v>0</v>
      </c>
      <c r="V313" s="33">
        <v>0</v>
      </c>
      <c r="W313" s="33">
        <v>0</v>
      </c>
      <c r="X313" s="33">
        <v>0</v>
      </c>
      <c r="Y313" s="20">
        <f t="shared" si="51"/>
        <v>0</v>
      </c>
      <c r="Z313" s="20">
        <f t="shared" si="50"/>
        <v>0</v>
      </c>
      <c r="AA313" s="20">
        <v>0</v>
      </c>
      <c r="AB313" s="21">
        <f t="shared" si="44"/>
        <v>0</v>
      </c>
    </row>
    <row r="314" spans="1:28" ht="30" outlineLevel="4" x14ac:dyDescent="0.25">
      <c r="A314" s="15" t="s">
        <v>262</v>
      </c>
      <c r="B314" s="16" t="s">
        <v>288</v>
      </c>
      <c r="C314" s="16" t="s">
        <v>124</v>
      </c>
      <c r="D314" s="16" t="s">
        <v>269</v>
      </c>
      <c r="E314" s="16"/>
      <c r="F314" s="16">
        <v>280</v>
      </c>
      <c r="G314" s="16">
        <v>2210</v>
      </c>
      <c r="H314" s="16">
        <v>3480</v>
      </c>
      <c r="I314" s="17" t="s">
        <v>270</v>
      </c>
      <c r="J314" s="33">
        <v>0</v>
      </c>
      <c r="K314" s="33">
        <v>30956915</v>
      </c>
      <c r="L314" s="33">
        <v>0</v>
      </c>
      <c r="M314" s="33">
        <v>0</v>
      </c>
      <c r="N314" s="33">
        <v>0</v>
      </c>
      <c r="O314" s="33">
        <v>30956915</v>
      </c>
      <c r="P314" s="33">
        <v>0</v>
      </c>
      <c r="Q314" s="33">
        <v>0</v>
      </c>
      <c r="R314" s="33">
        <v>0</v>
      </c>
      <c r="S314" s="33">
        <v>30956915</v>
      </c>
      <c r="T314" s="33">
        <v>0</v>
      </c>
      <c r="U314" s="33">
        <v>0</v>
      </c>
      <c r="V314" s="33">
        <v>0</v>
      </c>
      <c r="W314" s="33">
        <v>0</v>
      </c>
      <c r="X314" s="33">
        <v>0</v>
      </c>
      <c r="Y314" s="20">
        <f t="shared" si="41"/>
        <v>1</v>
      </c>
      <c r="Z314" s="20">
        <f t="shared" si="42"/>
        <v>1</v>
      </c>
      <c r="AA314" s="20">
        <f t="shared" si="43"/>
        <v>0</v>
      </c>
      <c r="AB314" s="21">
        <f t="shared" si="44"/>
        <v>1</v>
      </c>
    </row>
    <row r="315" spans="1:28" ht="30" outlineLevel="4" x14ac:dyDescent="0.25">
      <c r="A315" s="15" t="s">
        <v>262</v>
      </c>
      <c r="B315" s="16" t="s">
        <v>288</v>
      </c>
      <c r="C315" s="16" t="s">
        <v>124</v>
      </c>
      <c r="D315" s="16" t="s">
        <v>133</v>
      </c>
      <c r="E315" s="16"/>
      <c r="F315" s="16">
        <v>280</v>
      </c>
      <c r="G315" s="16">
        <v>2210</v>
      </c>
      <c r="H315" s="16">
        <v>3480</v>
      </c>
      <c r="I315" s="17" t="s">
        <v>134</v>
      </c>
      <c r="J315" s="32">
        <v>45000</v>
      </c>
      <c r="K315" s="33">
        <v>0</v>
      </c>
      <c r="L315" s="33">
        <v>0</v>
      </c>
      <c r="M315" s="33">
        <v>0</v>
      </c>
      <c r="N315" s="33">
        <v>0</v>
      </c>
      <c r="O315" s="33">
        <v>0</v>
      </c>
      <c r="P315" s="33">
        <v>0</v>
      </c>
      <c r="Q315" s="33">
        <v>0</v>
      </c>
      <c r="R315" s="33">
        <v>0</v>
      </c>
      <c r="S315" s="33">
        <v>0</v>
      </c>
      <c r="T315" s="33">
        <v>0</v>
      </c>
      <c r="U315" s="33">
        <v>0</v>
      </c>
      <c r="V315" s="33">
        <v>0</v>
      </c>
      <c r="W315" s="33">
        <v>0</v>
      </c>
      <c r="X315" s="33">
        <v>0</v>
      </c>
      <c r="Y315" s="20">
        <f>IF(O315=0,0,$S315/$K315)</f>
        <v>0</v>
      </c>
      <c r="Z315" s="20">
        <f>IF(O315=0,0,$S315/$O315)</f>
        <v>0</v>
      </c>
      <c r="AA315" s="20">
        <v>0</v>
      </c>
      <c r="AB315" s="21">
        <f t="shared" si="44"/>
        <v>0</v>
      </c>
    </row>
    <row r="316" spans="1:28" outlineLevel="4" x14ac:dyDescent="0.25">
      <c r="A316" s="15" t="s">
        <v>262</v>
      </c>
      <c r="B316" s="16" t="s">
        <v>288</v>
      </c>
      <c r="C316" s="16" t="s">
        <v>124</v>
      </c>
      <c r="D316" s="16" t="s">
        <v>135</v>
      </c>
      <c r="E316" s="16"/>
      <c r="F316" s="16">
        <v>280</v>
      </c>
      <c r="G316" s="16">
        <v>2240</v>
      </c>
      <c r="H316" s="16">
        <v>3480</v>
      </c>
      <c r="I316" s="17" t="s">
        <v>136</v>
      </c>
      <c r="J316" s="32">
        <v>50562540</v>
      </c>
      <c r="K316" s="33">
        <v>42513325</v>
      </c>
      <c r="L316" s="33">
        <v>0</v>
      </c>
      <c r="M316" s="33">
        <v>0</v>
      </c>
      <c r="N316" s="33">
        <v>0</v>
      </c>
      <c r="O316" s="33">
        <v>42513325</v>
      </c>
      <c r="P316" s="33">
        <v>0</v>
      </c>
      <c r="Q316" s="33">
        <v>0</v>
      </c>
      <c r="R316" s="33">
        <v>0</v>
      </c>
      <c r="S316" s="33">
        <v>0</v>
      </c>
      <c r="T316" s="33">
        <v>0</v>
      </c>
      <c r="U316" s="33">
        <v>42513325</v>
      </c>
      <c r="V316" s="33">
        <v>42513325</v>
      </c>
      <c r="W316" s="33">
        <v>0</v>
      </c>
      <c r="X316" s="33">
        <v>42513325</v>
      </c>
      <c r="Y316" s="20">
        <f t="shared" si="41"/>
        <v>0</v>
      </c>
      <c r="Z316" s="20">
        <f t="shared" si="42"/>
        <v>0</v>
      </c>
      <c r="AA316" s="20">
        <f t="shared" si="43"/>
        <v>0</v>
      </c>
      <c r="AB316" s="21">
        <f t="shared" si="44"/>
        <v>0</v>
      </c>
    </row>
    <row r="317" spans="1:28" outlineLevel="3" x14ac:dyDescent="0.25">
      <c r="A317" s="37"/>
      <c r="B317" s="37"/>
      <c r="C317" s="36" t="s">
        <v>465</v>
      </c>
      <c r="D317" s="37"/>
      <c r="E317" s="37"/>
      <c r="F317" s="37"/>
      <c r="G317" s="37"/>
      <c r="H317" s="37"/>
      <c r="I317" s="38"/>
      <c r="J317" s="39">
        <f t="shared" ref="J317:X317" si="52">SUBTOTAL(9,J311:J316)</f>
        <v>73470240</v>
      </c>
      <c r="K317" s="40">
        <f t="shared" si="52"/>
        <v>73470240</v>
      </c>
      <c r="L317" s="40">
        <f t="shared" si="52"/>
        <v>0</v>
      </c>
      <c r="M317" s="40">
        <f t="shared" si="52"/>
        <v>0</v>
      </c>
      <c r="N317" s="40">
        <v>0</v>
      </c>
      <c r="O317" s="40">
        <f t="shared" si="52"/>
        <v>73470240</v>
      </c>
      <c r="P317" s="40">
        <f t="shared" si="52"/>
        <v>0</v>
      </c>
      <c r="Q317" s="40">
        <f t="shared" si="52"/>
        <v>0</v>
      </c>
      <c r="R317" s="40">
        <f t="shared" si="52"/>
        <v>0</v>
      </c>
      <c r="S317" s="40">
        <f t="shared" si="52"/>
        <v>30956915</v>
      </c>
      <c r="T317" s="40">
        <f t="shared" si="52"/>
        <v>0</v>
      </c>
      <c r="U317" s="40">
        <f t="shared" si="52"/>
        <v>42513325</v>
      </c>
      <c r="V317" s="40">
        <f t="shared" si="52"/>
        <v>42513325</v>
      </c>
      <c r="W317" s="40">
        <f t="shared" si="52"/>
        <v>0</v>
      </c>
      <c r="X317" s="40">
        <f t="shared" si="52"/>
        <v>42513325</v>
      </c>
      <c r="Y317" s="41">
        <f t="shared" si="41"/>
        <v>0.42135312202600672</v>
      </c>
      <c r="Z317" s="41">
        <f t="shared" si="42"/>
        <v>0.42135312202600672</v>
      </c>
      <c r="AA317" s="41">
        <f t="shared" si="43"/>
        <v>0</v>
      </c>
      <c r="AB317" s="41">
        <f t="shared" si="44"/>
        <v>0.42135312202600672</v>
      </c>
    </row>
    <row r="318" spans="1:28" ht="120" outlineLevel="4" x14ac:dyDescent="0.25">
      <c r="A318" s="15" t="s">
        <v>262</v>
      </c>
      <c r="B318" s="16" t="s">
        <v>288</v>
      </c>
      <c r="C318" s="16" t="s">
        <v>137</v>
      </c>
      <c r="D318" s="16" t="s">
        <v>138</v>
      </c>
      <c r="E318" s="16" t="s">
        <v>52</v>
      </c>
      <c r="F318" s="16" t="s">
        <v>33</v>
      </c>
      <c r="G318" s="16">
        <v>1310</v>
      </c>
      <c r="H318" s="16">
        <v>3480</v>
      </c>
      <c r="I318" s="17" t="s">
        <v>139</v>
      </c>
      <c r="J318" s="32">
        <v>5369504</v>
      </c>
      <c r="K318" s="33">
        <v>5369504</v>
      </c>
      <c r="L318" s="33">
        <v>0</v>
      </c>
      <c r="M318" s="33">
        <v>0</v>
      </c>
      <c r="N318" s="33">
        <v>0</v>
      </c>
      <c r="O318" s="33">
        <v>5369504</v>
      </c>
      <c r="P318" s="33">
        <v>0</v>
      </c>
      <c r="Q318" s="33">
        <v>4112029.63</v>
      </c>
      <c r="R318" s="33">
        <v>0</v>
      </c>
      <c r="S318" s="33">
        <v>1257474.3700000001</v>
      </c>
      <c r="T318" s="33">
        <v>1257474.3700000001</v>
      </c>
      <c r="U318" s="33">
        <v>0</v>
      </c>
      <c r="V318" s="33">
        <v>0</v>
      </c>
      <c r="W318" s="33">
        <v>0</v>
      </c>
      <c r="X318" s="33">
        <v>0</v>
      </c>
      <c r="Y318" s="20">
        <f t="shared" si="41"/>
        <v>0.2341881801373088</v>
      </c>
      <c r="Z318" s="20">
        <f t="shared" si="42"/>
        <v>0.2341881801373088</v>
      </c>
      <c r="AA318" s="20">
        <f t="shared" si="43"/>
        <v>0.7658118198626912</v>
      </c>
      <c r="AB318" s="21">
        <f t="shared" si="44"/>
        <v>1</v>
      </c>
    </row>
    <row r="319" spans="1:28" ht="120" outlineLevel="4" x14ac:dyDescent="0.25">
      <c r="A319" s="15" t="s">
        <v>262</v>
      </c>
      <c r="B319" s="16" t="s">
        <v>288</v>
      </c>
      <c r="C319" s="16" t="s">
        <v>137</v>
      </c>
      <c r="D319" s="16" t="s">
        <v>138</v>
      </c>
      <c r="E319" s="16" t="s">
        <v>140</v>
      </c>
      <c r="F319" s="16" t="s">
        <v>33</v>
      </c>
      <c r="G319" s="16">
        <v>1310</v>
      </c>
      <c r="H319" s="16">
        <v>3480</v>
      </c>
      <c r="I319" s="17" t="s">
        <v>141</v>
      </c>
      <c r="J319" s="32">
        <v>2770003</v>
      </c>
      <c r="K319" s="33">
        <v>2770003</v>
      </c>
      <c r="L319" s="33">
        <v>0</v>
      </c>
      <c r="M319" s="33">
        <v>0</v>
      </c>
      <c r="N319" s="33">
        <v>0</v>
      </c>
      <c r="O319" s="33">
        <v>2770003</v>
      </c>
      <c r="P319" s="33">
        <v>0</v>
      </c>
      <c r="Q319" s="33">
        <v>2006442.2</v>
      </c>
      <c r="R319" s="33">
        <v>0</v>
      </c>
      <c r="S319" s="33">
        <v>763560.8</v>
      </c>
      <c r="T319" s="33">
        <v>763560.8</v>
      </c>
      <c r="U319" s="33">
        <v>0</v>
      </c>
      <c r="V319" s="33">
        <v>0</v>
      </c>
      <c r="W319" s="33">
        <v>0</v>
      </c>
      <c r="X319" s="33">
        <v>0</v>
      </c>
      <c r="Y319" s="20">
        <f t="shared" si="41"/>
        <v>0.27565341986994241</v>
      </c>
      <c r="Z319" s="20">
        <f t="shared" si="42"/>
        <v>0.27565341986994241</v>
      </c>
      <c r="AA319" s="20">
        <f t="shared" si="43"/>
        <v>0.72434658013005759</v>
      </c>
      <c r="AB319" s="21">
        <f t="shared" si="44"/>
        <v>1</v>
      </c>
    </row>
    <row r="320" spans="1:28" ht="75" outlineLevel="4" x14ac:dyDescent="0.25">
      <c r="A320" s="15" t="s">
        <v>262</v>
      </c>
      <c r="B320" s="16" t="s">
        <v>288</v>
      </c>
      <c r="C320" s="16" t="s">
        <v>137</v>
      </c>
      <c r="D320" s="16" t="s">
        <v>138</v>
      </c>
      <c r="E320" s="16" t="s">
        <v>142</v>
      </c>
      <c r="F320" s="16" t="s">
        <v>33</v>
      </c>
      <c r="G320" s="16">
        <v>1310</v>
      </c>
      <c r="H320" s="16">
        <v>3480</v>
      </c>
      <c r="I320" s="17" t="s">
        <v>143</v>
      </c>
      <c r="J320" s="32">
        <v>12026112</v>
      </c>
      <c r="K320" s="33">
        <v>12026112</v>
      </c>
      <c r="L320" s="33">
        <v>0</v>
      </c>
      <c r="M320" s="33">
        <v>0</v>
      </c>
      <c r="N320" s="33">
        <v>0</v>
      </c>
      <c r="O320" s="33">
        <v>12026112</v>
      </c>
      <c r="P320" s="33">
        <v>0</v>
      </c>
      <c r="Q320" s="33">
        <v>9652899.5199999996</v>
      </c>
      <c r="R320" s="33">
        <v>0</v>
      </c>
      <c r="S320" s="33">
        <v>2373212.48</v>
      </c>
      <c r="T320" s="33">
        <v>2373212.48</v>
      </c>
      <c r="U320" s="33">
        <v>0</v>
      </c>
      <c r="V320" s="33">
        <v>0</v>
      </c>
      <c r="W320" s="33">
        <v>0</v>
      </c>
      <c r="X320" s="33">
        <v>4.6566128730773926E-10</v>
      </c>
      <c r="Y320" s="20">
        <f t="shared" si="41"/>
        <v>0.19733829852906742</v>
      </c>
      <c r="Z320" s="20">
        <f t="shared" si="42"/>
        <v>0.19733829852906742</v>
      </c>
      <c r="AA320" s="20">
        <f t="shared" si="43"/>
        <v>0.80266170147093252</v>
      </c>
      <c r="AB320" s="21">
        <f t="shared" si="44"/>
        <v>1</v>
      </c>
    </row>
    <row r="321" spans="1:28" ht="45" outlineLevel="4" x14ac:dyDescent="0.25">
      <c r="A321" s="15" t="s">
        <v>262</v>
      </c>
      <c r="B321" s="16" t="s">
        <v>288</v>
      </c>
      <c r="C321" s="16" t="s">
        <v>137</v>
      </c>
      <c r="D321" s="16" t="s">
        <v>174</v>
      </c>
      <c r="E321" s="16"/>
      <c r="F321" s="16" t="s">
        <v>33</v>
      </c>
      <c r="G321" s="16">
        <v>1320</v>
      </c>
      <c r="H321" s="16">
        <v>3480</v>
      </c>
      <c r="I321" s="17" t="s">
        <v>175</v>
      </c>
      <c r="J321" s="32">
        <v>14723621</v>
      </c>
      <c r="K321" s="33">
        <v>14723621</v>
      </c>
      <c r="L321" s="33">
        <v>0</v>
      </c>
      <c r="M321" s="33">
        <v>0</v>
      </c>
      <c r="N321" s="33">
        <v>0</v>
      </c>
      <c r="O321" s="33">
        <v>14723621</v>
      </c>
      <c r="P321" s="33">
        <v>0</v>
      </c>
      <c r="Q321" s="33">
        <v>0</v>
      </c>
      <c r="R321" s="33">
        <v>0</v>
      </c>
      <c r="S321" s="33">
        <v>3596890.68</v>
      </c>
      <c r="T321" s="33">
        <v>3596890.68</v>
      </c>
      <c r="U321" s="33">
        <v>11126730.32</v>
      </c>
      <c r="V321" s="33">
        <v>11126730.32</v>
      </c>
      <c r="W321" s="33">
        <v>0</v>
      </c>
      <c r="X321" s="33">
        <v>11126730.32</v>
      </c>
      <c r="Y321" s="20">
        <f t="shared" si="41"/>
        <v>0.24429389210711144</v>
      </c>
      <c r="Z321" s="20">
        <f t="shared" si="42"/>
        <v>0.24429389210711144</v>
      </c>
      <c r="AA321" s="20">
        <f t="shared" si="43"/>
        <v>0</v>
      </c>
      <c r="AB321" s="21">
        <f t="shared" si="44"/>
        <v>0.24429389210711144</v>
      </c>
    </row>
    <row r="322" spans="1:28" ht="135" outlineLevel="4" x14ac:dyDescent="0.25">
      <c r="A322" s="15" t="s">
        <v>262</v>
      </c>
      <c r="B322" s="16" t="s">
        <v>288</v>
      </c>
      <c r="C322" s="16" t="s">
        <v>137</v>
      </c>
      <c r="D322" s="16" t="s">
        <v>259</v>
      </c>
      <c r="E322" s="16"/>
      <c r="F322" s="16" t="s">
        <v>33</v>
      </c>
      <c r="G322" s="16">
        <v>1320</v>
      </c>
      <c r="H322" s="16">
        <v>3480</v>
      </c>
      <c r="I322" s="17" t="s">
        <v>292</v>
      </c>
      <c r="J322" s="32">
        <v>10000000</v>
      </c>
      <c r="K322" s="33">
        <v>10000000</v>
      </c>
      <c r="L322" s="33">
        <v>0</v>
      </c>
      <c r="M322" s="33">
        <v>0</v>
      </c>
      <c r="N322" s="33">
        <v>0</v>
      </c>
      <c r="O322" s="33">
        <v>10000000</v>
      </c>
      <c r="P322" s="33">
        <v>0</v>
      </c>
      <c r="Q322" s="33">
        <v>0</v>
      </c>
      <c r="R322" s="33">
        <v>0</v>
      </c>
      <c r="S322" s="33">
        <v>0</v>
      </c>
      <c r="T322" s="33">
        <v>0</v>
      </c>
      <c r="U322" s="33">
        <v>2500000</v>
      </c>
      <c r="V322" s="33">
        <v>10000000</v>
      </c>
      <c r="W322" s="33">
        <v>0</v>
      </c>
      <c r="X322" s="33">
        <v>10000000</v>
      </c>
      <c r="Y322" s="20">
        <f t="shared" si="41"/>
        <v>0</v>
      </c>
      <c r="Z322" s="20">
        <f t="shared" si="42"/>
        <v>0</v>
      </c>
      <c r="AA322" s="20">
        <f t="shared" si="43"/>
        <v>0</v>
      </c>
      <c r="AB322" s="21">
        <f t="shared" si="44"/>
        <v>0</v>
      </c>
    </row>
    <row r="323" spans="1:28" ht="409.5" outlineLevel="4" x14ac:dyDescent="0.25">
      <c r="A323" s="15" t="s">
        <v>262</v>
      </c>
      <c r="B323" s="16" t="s">
        <v>288</v>
      </c>
      <c r="C323" s="16" t="s">
        <v>137</v>
      </c>
      <c r="D323" s="16" t="s">
        <v>179</v>
      </c>
      <c r="E323" s="16" t="s">
        <v>142</v>
      </c>
      <c r="F323" s="16" t="s">
        <v>33</v>
      </c>
      <c r="G323" s="16">
        <v>1330</v>
      </c>
      <c r="H323" s="16">
        <v>3480</v>
      </c>
      <c r="I323" s="17" t="s">
        <v>293</v>
      </c>
      <c r="J323" s="32">
        <v>20000000</v>
      </c>
      <c r="K323" s="33">
        <v>20000000</v>
      </c>
      <c r="L323" s="33">
        <v>0</v>
      </c>
      <c r="M323" s="33">
        <v>0</v>
      </c>
      <c r="N323" s="33">
        <v>0</v>
      </c>
      <c r="O323" s="33">
        <v>20000000</v>
      </c>
      <c r="P323" s="33">
        <v>0</v>
      </c>
      <c r="Q323" s="33">
        <v>0</v>
      </c>
      <c r="R323" s="33">
        <v>0</v>
      </c>
      <c r="S323" s="33">
        <v>0</v>
      </c>
      <c r="T323" s="33">
        <v>0</v>
      </c>
      <c r="U323" s="33">
        <v>0</v>
      </c>
      <c r="V323" s="33">
        <v>20000000</v>
      </c>
      <c r="W323" s="33">
        <v>0</v>
      </c>
      <c r="X323" s="33">
        <v>20000000</v>
      </c>
      <c r="Y323" s="20">
        <f t="shared" si="41"/>
        <v>0</v>
      </c>
      <c r="Z323" s="20">
        <f t="shared" si="42"/>
        <v>0</v>
      </c>
      <c r="AA323" s="20">
        <f t="shared" si="43"/>
        <v>0</v>
      </c>
      <c r="AB323" s="21">
        <f t="shared" si="44"/>
        <v>0</v>
      </c>
    </row>
    <row r="324" spans="1:28" outlineLevel="3" x14ac:dyDescent="0.25">
      <c r="A324" s="37"/>
      <c r="B324" s="37"/>
      <c r="C324" s="36" t="s">
        <v>466</v>
      </c>
      <c r="D324" s="37"/>
      <c r="E324" s="37"/>
      <c r="F324" s="37"/>
      <c r="G324" s="37"/>
      <c r="H324" s="37"/>
      <c r="I324" s="38"/>
      <c r="J324" s="39">
        <f t="shared" ref="J324:X324" si="53">SUBTOTAL(9,J318:J323)</f>
        <v>64889240</v>
      </c>
      <c r="K324" s="40">
        <f t="shared" si="53"/>
        <v>64889240</v>
      </c>
      <c r="L324" s="40">
        <f t="shared" si="53"/>
        <v>0</v>
      </c>
      <c r="M324" s="40">
        <f t="shared" si="53"/>
        <v>0</v>
      </c>
      <c r="N324" s="40">
        <v>0</v>
      </c>
      <c r="O324" s="40">
        <f t="shared" si="53"/>
        <v>64889240</v>
      </c>
      <c r="P324" s="40">
        <f t="shared" si="53"/>
        <v>0</v>
      </c>
      <c r="Q324" s="40">
        <f t="shared" si="53"/>
        <v>15771371.35</v>
      </c>
      <c r="R324" s="40">
        <f t="shared" si="53"/>
        <v>0</v>
      </c>
      <c r="S324" s="40">
        <f t="shared" si="53"/>
        <v>7991138.3300000001</v>
      </c>
      <c r="T324" s="40">
        <f t="shared" si="53"/>
        <v>7991138.3300000001</v>
      </c>
      <c r="U324" s="40">
        <f t="shared" si="53"/>
        <v>13626730.32</v>
      </c>
      <c r="V324" s="40">
        <f t="shared" si="53"/>
        <v>41126730.32</v>
      </c>
      <c r="W324" s="40">
        <f t="shared" si="53"/>
        <v>0</v>
      </c>
      <c r="X324" s="40">
        <f t="shared" si="53"/>
        <v>41126730.32</v>
      </c>
      <c r="Y324" s="41">
        <f t="shared" si="41"/>
        <v>0.12315043803872568</v>
      </c>
      <c r="Z324" s="41">
        <f t="shared" si="42"/>
        <v>0.12315043803872568</v>
      </c>
      <c r="AA324" s="41">
        <f t="shared" si="43"/>
        <v>0.24305064059927348</v>
      </c>
      <c r="AB324" s="41">
        <f t="shared" si="44"/>
        <v>0.36620107863799917</v>
      </c>
    </row>
    <row r="325" spans="1:28" outlineLevel="2" x14ac:dyDescent="0.25">
      <c r="A325" s="37"/>
      <c r="B325" s="37" t="s">
        <v>459</v>
      </c>
      <c r="C325" s="36"/>
      <c r="D325" s="37"/>
      <c r="E325" s="37"/>
      <c r="F325" s="37"/>
      <c r="G325" s="37"/>
      <c r="H325" s="37"/>
      <c r="I325" s="38"/>
      <c r="J325" s="39">
        <f t="shared" ref="J325:X325" si="54">SUBTOTAL(9,J271:J323)</f>
        <v>2033328545</v>
      </c>
      <c r="K325" s="40">
        <f t="shared" si="54"/>
        <v>2033328545</v>
      </c>
      <c r="L325" s="40">
        <f t="shared" si="54"/>
        <v>0</v>
      </c>
      <c r="M325" s="40">
        <f t="shared" si="54"/>
        <v>-700000</v>
      </c>
      <c r="N325" s="40">
        <v>0</v>
      </c>
      <c r="O325" s="40">
        <f t="shared" si="54"/>
        <v>2032628545</v>
      </c>
      <c r="P325" s="40">
        <f t="shared" si="54"/>
        <v>0</v>
      </c>
      <c r="Q325" s="40">
        <f t="shared" si="54"/>
        <v>185952240.28999999</v>
      </c>
      <c r="R325" s="40">
        <f t="shared" si="54"/>
        <v>0</v>
      </c>
      <c r="S325" s="40">
        <f t="shared" si="54"/>
        <v>444202660.92000008</v>
      </c>
      <c r="T325" s="40">
        <f t="shared" si="54"/>
        <v>389381475.93000007</v>
      </c>
      <c r="U325" s="40">
        <f t="shared" si="54"/>
        <v>1025225285.04</v>
      </c>
      <c r="V325" s="40">
        <f t="shared" si="54"/>
        <v>1403173643.7899997</v>
      </c>
      <c r="W325" s="40">
        <f t="shared" si="54"/>
        <v>0</v>
      </c>
      <c r="X325" s="40">
        <f t="shared" si="54"/>
        <v>1402473643.7899997</v>
      </c>
      <c r="Y325" s="41">
        <f t="shared" si="41"/>
        <v>0.2184608394999934</v>
      </c>
      <c r="Z325" s="41">
        <f t="shared" si="42"/>
        <v>0.21853607340735248</v>
      </c>
      <c r="AA325" s="41">
        <f t="shared" si="43"/>
        <v>9.1483631255409731E-2</v>
      </c>
      <c r="AB325" s="41">
        <f t="shared" si="44"/>
        <v>0.31001970466276219</v>
      </c>
    </row>
    <row r="326" spans="1:28" outlineLevel="1" x14ac:dyDescent="0.25">
      <c r="A326" s="34" t="s">
        <v>294</v>
      </c>
      <c r="B326" s="34"/>
      <c r="C326" s="34"/>
      <c r="D326" s="34"/>
      <c r="E326" s="34"/>
      <c r="F326" s="34"/>
      <c r="G326" s="34"/>
      <c r="H326" s="34"/>
      <c r="I326" s="35"/>
      <c r="J326" s="29">
        <f t="shared" ref="J326:X326" si="55">SUBTOTAL(9,J180:J323)</f>
        <v>12965412728</v>
      </c>
      <c r="K326" s="30">
        <f t="shared" si="55"/>
        <v>12965412728</v>
      </c>
      <c r="L326" s="30">
        <f t="shared" si="55"/>
        <v>0</v>
      </c>
      <c r="M326" s="30">
        <f t="shared" si="55"/>
        <v>-21301996</v>
      </c>
      <c r="N326" s="30">
        <v>0</v>
      </c>
      <c r="O326" s="30">
        <f t="shared" si="55"/>
        <v>12944110732</v>
      </c>
      <c r="P326" s="30">
        <f t="shared" si="55"/>
        <v>519014120</v>
      </c>
      <c r="Q326" s="30">
        <f t="shared" si="55"/>
        <v>2148920008.6300001</v>
      </c>
      <c r="R326" s="30">
        <f t="shared" si="55"/>
        <v>0</v>
      </c>
      <c r="S326" s="30">
        <f t="shared" si="55"/>
        <v>2776235933.7400007</v>
      </c>
      <c r="T326" s="30">
        <f t="shared" si="55"/>
        <v>2721112373.750001</v>
      </c>
      <c r="U326" s="30">
        <f t="shared" si="55"/>
        <v>6396047161.8800001</v>
      </c>
      <c r="V326" s="30">
        <f t="shared" si="55"/>
        <v>7521242665.6300001</v>
      </c>
      <c r="W326" s="30">
        <f t="shared" si="55"/>
        <v>0</v>
      </c>
      <c r="X326" s="30">
        <f t="shared" si="55"/>
        <v>7499940669.6300001</v>
      </c>
      <c r="Y326" s="31">
        <f t="shared" si="41"/>
        <v>0.21412630604072203</v>
      </c>
      <c r="Z326" s="31">
        <f t="shared" si="42"/>
        <v>0.21447869160116828</v>
      </c>
      <c r="AA326" s="31">
        <f t="shared" si="43"/>
        <v>0.20611181284430935</v>
      </c>
      <c r="AB326" s="31">
        <f t="shared" si="44"/>
        <v>0.42059050444547763</v>
      </c>
    </row>
    <row r="327" spans="1:28" outlineLevel="4" x14ac:dyDescent="0.25">
      <c r="A327" s="15" t="s">
        <v>295</v>
      </c>
      <c r="B327" s="16" t="s">
        <v>30</v>
      </c>
      <c r="C327" s="16" t="s">
        <v>31</v>
      </c>
      <c r="D327" s="16" t="s">
        <v>32</v>
      </c>
      <c r="E327" s="16"/>
      <c r="F327" s="16" t="s">
        <v>33</v>
      </c>
      <c r="G327" s="16">
        <v>1111</v>
      </c>
      <c r="H327" s="16">
        <v>3480</v>
      </c>
      <c r="I327" s="17" t="s">
        <v>34</v>
      </c>
      <c r="J327" s="32">
        <v>925701718</v>
      </c>
      <c r="K327" s="33">
        <v>925701718</v>
      </c>
      <c r="L327" s="33">
        <v>0</v>
      </c>
      <c r="M327" s="33">
        <v>2361328</v>
      </c>
      <c r="N327" s="33">
        <v>0</v>
      </c>
      <c r="O327" s="33">
        <v>928063046</v>
      </c>
      <c r="P327" s="33">
        <v>0</v>
      </c>
      <c r="Q327" s="33">
        <v>0</v>
      </c>
      <c r="R327" s="33">
        <v>0</v>
      </c>
      <c r="S327" s="33">
        <v>204262909.84999999</v>
      </c>
      <c r="T327" s="33">
        <v>204262909.84999999</v>
      </c>
      <c r="U327" s="33">
        <v>721438808.14999998</v>
      </c>
      <c r="V327" s="33">
        <v>721438808.14999998</v>
      </c>
      <c r="W327" s="33">
        <v>0</v>
      </c>
      <c r="X327" s="33">
        <v>723800136.14999998</v>
      </c>
      <c r="Y327" s="20">
        <f t="shared" si="41"/>
        <v>0.22065737362064611</v>
      </c>
      <c r="Z327" s="20">
        <f t="shared" si="42"/>
        <v>0.22009594146689038</v>
      </c>
      <c r="AA327" s="20">
        <f t="shared" si="43"/>
        <v>0</v>
      </c>
      <c r="AB327" s="21">
        <f t="shared" si="44"/>
        <v>0.22009594146689038</v>
      </c>
    </row>
    <row r="328" spans="1:28" outlineLevel="4" x14ac:dyDescent="0.25">
      <c r="A328" s="15" t="s">
        <v>295</v>
      </c>
      <c r="B328" s="16" t="s">
        <v>30</v>
      </c>
      <c r="C328" s="16" t="s">
        <v>31</v>
      </c>
      <c r="D328" s="16" t="s">
        <v>35</v>
      </c>
      <c r="E328" s="16"/>
      <c r="F328" s="16" t="s">
        <v>33</v>
      </c>
      <c r="G328" s="16">
        <v>1111</v>
      </c>
      <c r="H328" s="16">
        <v>3480</v>
      </c>
      <c r="I328" s="17" t="s">
        <v>36</v>
      </c>
      <c r="J328" s="32">
        <v>2982927</v>
      </c>
      <c r="K328" s="33">
        <v>2982927</v>
      </c>
      <c r="L328" s="33">
        <v>0</v>
      </c>
      <c r="M328" s="33">
        <v>1000000</v>
      </c>
      <c r="N328" s="33">
        <v>0</v>
      </c>
      <c r="O328" s="33">
        <v>3982927</v>
      </c>
      <c r="P328" s="33">
        <v>0</v>
      </c>
      <c r="Q328" s="33">
        <v>0</v>
      </c>
      <c r="R328" s="33">
        <v>0</v>
      </c>
      <c r="S328" s="33">
        <v>1151797.3999999999</v>
      </c>
      <c r="T328" s="33">
        <v>1151797.3999999999</v>
      </c>
      <c r="U328" s="33">
        <v>1831129.6</v>
      </c>
      <c r="V328" s="33">
        <v>1831129.6</v>
      </c>
      <c r="W328" s="33">
        <v>0</v>
      </c>
      <c r="X328" s="33">
        <v>2831129.6</v>
      </c>
      <c r="Y328" s="20">
        <f t="shared" si="41"/>
        <v>0.38612993211030638</v>
      </c>
      <c r="Z328" s="20">
        <f t="shared" si="42"/>
        <v>0.28918365814889402</v>
      </c>
      <c r="AA328" s="20">
        <f t="shared" si="43"/>
        <v>0</v>
      </c>
      <c r="AB328" s="21">
        <f t="shared" si="44"/>
        <v>0.28918365814889402</v>
      </c>
    </row>
    <row r="329" spans="1:28" outlineLevel="4" x14ac:dyDescent="0.25">
      <c r="A329" s="15" t="s">
        <v>295</v>
      </c>
      <c r="B329" s="16" t="s">
        <v>30</v>
      </c>
      <c r="C329" s="16" t="s">
        <v>31</v>
      </c>
      <c r="D329" s="16" t="s">
        <v>37</v>
      </c>
      <c r="E329" s="16"/>
      <c r="F329" s="16" t="s">
        <v>33</v>
      </c>
      <c r="G329" s="16">
        <v>1111</v>
      </c>
      <c r="H329" s="16">
        <v>3480</v>
      </c>
      <c r="I329" s="17" t="s">
        <v>38</v>
      </c>
      <c r="J329" s="32">
        <v>13462298</v>
      </c>
      <c r="K329" s="33">
        <v>13462298</v>
      </c>
      <c r="L329" s="33">
        <v>0</v>
      </c>
      <c r="M329" s="33">
        <v>0</v>
      </c>
      <c r="N329" s="33">
        <v>0</v>
      </c>
      <c r="O329" s="33">
        <v>13462298</v>
      </c>
      <c r="P329" s="33">
        <v>0</v>
      </c>
      <c r="Q329" s="33">
        <v>0</v>
      </c>
      <c r="R329" s="33">
        <v>0</v>
      </c>
      <c r="S329" s="33">
        <v>1698358.47</v>
      </c>
      <c r="T329" s="33">
        <v>1698358.47</v>
      </c>
      <c r="U329" s="33">
        <v>11763939.529999999</v>
      </c>
      <c r="V329" s="33">
        <v>11763939.529999999</v>
      </c>
      <c r="W329" s="33">
        <v>0</v>
      </c>
      <c r="X329" s="33">
        <v>11763939.529999999</v>
      </c>
      <c r="Y329" s="20">
        <f t="shared" si="41"/>
        <v>0.12615665393828007</v>
      </c>
      <c r="Z329" s="20">
        <f t="shared" si="42"/>
        <v>0.12615665393828007</v>
      </c>
      <c r="AA329" s="20">
        <f t="shared" si="43"/>
        <v>0</v>
      </c>
      <c r="AB329" s="21">
        <f t="shared" si="44"/>
        <v>0.12615665393828007</v>
      </c>
    </row>
    <row r="330" spans="1:28" outlineLevel="4" x14ac:dyDescent="0.25">
      <c r="A330" s="15" t="s">
        <v>295</v>
      </c>
      <c r="B330" s="16" t="s">
        <v>30</v>
      </c>
      <c r="C330" s="16" t="s">
        <v>31</v>
      </c>
      <c r="D330" s="16" t="s">
        <v>41</v>
      </c>
      <c r="E330" s="16"/>
      <c r="F330" s="16" t="s">
        <v>33</v>
      </c>
      <c r="G330" s="16">
        <v>1111</v>
      </c>
      <c r="H330" s="16">
        <v>3480</v>
      </c>
      <c r="I330" s="17" t="s">
        <v>42</v>
      </c>
      <c r="J330" s="32">
        <v>205128525</v>
      </c>
      <c r="K330" s="33">
        <v>205128525</v>
      </c>
      <c r="L330" s="33">
        <v>0</v>
      </c>
      <c r="M330" s="33">
        <v>0</v>
      </c>
      <c r="N330" s="33">
        <v>0</v>
      </c>
      <c r="O330" s="33">
        <v>205128525</v>
      </c>
      <c r="P330" s="33">
        <v>0</v>
      </c>
      <c r="Q330" s="33">
        <v>0</v>
      </c>
      <c r="R330" s="33">
        <v>0</v>
      </c>
      <c r="S330" s="33">
        <v>43905151.229999997</v>
      </c>
      <c r="T330" s="33">
        <v>43905151.229999997</v>
      </c>
      <c r="U330" s="33">
        <v>161223373.77000001</v>
      </c>
      <c r="V330" s="33">
        <v>161223373.77000001</v>
      </c>
      <c r="W330" s="33">
        <v>0</v>
      </c>
      <c r="X330" s="33">
        <v>161223373.77000001</v>
      </c>
      <c r="Y330" s="20">
        <f t="shared" si="41"/>
        <v>0.21403727848186885</v>
      </c>
      <c r="Z330" s="20">
        <f t="shared" si="42"/>
        <v>0.21403727848186885</v>
      </c>
      <c r="AA330" s="20">
        <f t="shared" si="43"/>
        <v>0</v>
      </c>
      <c r="AB330" s="21">
        <f t="shared" si="44"/>
        <v>0.21403727848186885</v>
      </c>
    </row>
    <row r="331" spans="1:28" ht="30" outlineLevel="4" x14ac:dyDescent="0.25">
      <c r="A331" s="15" t="s">
        <v>295</v>
      </c>
      <c r="B331" s="16" t="s">
        <v>30</v>
      </c>
      <c r="C331" s="16" t="s">
        <v>31</v>
      </c>
      <c r="D331" s="16" t="s">
        <v>43</v>
      </c>
      <c r="E331" s="16"/>
      <c r="F331" s="16" t="s">
        <v>33</v>
      </c>
      <c r="G331" s="16">
        <v>1111</v>
      </c>
      <c r="H331" s="16">
        <v>3480</v>
      </c>
      <c r="I331" s="17" t="s">
        <v>44</v>
      </c>
      <c r="J331" s="32">
        <v>406583531</v>
      </c>
      <c r="K331" s="33">
        <v>393583531</v>
      </c>
      <c r="L331" s="33">
        <v>0</v>
      </c>
      <c r="M331" s="33">
        <v>-3361328</v>
      </c>
      <c r="N331" s="33">
        <v>0</v>
      </c>
      <c r="O331" s="33">
        <v>390222203</v>
      </c>
      <c r="P331" s="33">
        <v>0</v>
      </c>
      <c r="Q331" s="33">
        <v>0</v>
      </c>
      <c r="R331" s="33">
        <v>0</v>
      </c>
      <c r="S331" s="33">
        <v>82860433.629999995</v>
      </c>
      <c r="T331" s="33">
        <v>82860433.629999995</v>
      </c>
      <c r="U331" s="33">
        <v>307361769.37</v>
      </c>
      <c r="V331" s="33">
        <v>310723097.37</v>
      </c>
      <c r="W331" s="33">
        <v>0</v>
      </c>
      <c r="X331" s="33">
        <v>307361769.37</v>
      </c>
      <c r="Y331" s="20">
        <f t="shared" ref="Y331:Y394" si="56">$S331/$K331</f>
        <v>0.21052820330025443</v>
      </c>
      <c r="Z331" s="20">
        <f t="shared" ref="Z331:Z394" si="57">$S331/$O331</f>
        <v>0.21234166839553206</v>
      </c>
      <c r="AA331" s="20">
        <f t="shared" ref="AA331:AA394" si="58">(($P331+$Q331+$R331)/$O331)</f>
        <v>0</v>
      </c>
      <c r="AB331" s="21">
        <f t="shared" ref="AB331:AB394" si="59">$Z331+$AA331</f>
        <v>0.21234166839553206</v>
      </c>
    </row>
    <row r="332" spans="1:28" outlineLevel="4" x14ac:dyDescent="0.25">
      <c r="A332" s="15" t="s">
        <v>295</v>
      </c>
      <c r="B332" s="16" t="s">
        <v>30</v>
      </c>
      <c r="C332" s="16" t="s">
        <v>31</v>
      </c>
      <c r="D332" s="16" t="s">
        <v>45</v>
      </c>
      <c r="E332" s="16"/>
      <c r="F332" s="16" t="s">
        <v>33</v>
      </c>
      <c r="G332" s="16">
        <v>1111</v>
      </c>
      <c r="H332" s="16">
        <v>3480</v>
      </c>
      <c r="I332" s="17" t="s">
        <v>46</v>
      </c>
      <c r="J332" s="32">
        <v>129292782</v>
      </c>
      <c r="K332" s="33">
        <v>129292782</v>
      </c>
      <c r="L332" s="33">
        <v>0</v>
      </c>
      <c r="M332" s="33">
        <v>0</v>
      </c>
      <c r="N332" s="33">
        <v>0</v>
      </c>
      <c r="O332" s="33">
        <v>129292782</v>
      </c>
      <c r="P332" s="33">
        <v>0</v>
      </c>
      <c r="Q332" s="33">
        <v>0</v>
      </c>
      <c r="R332" s="33">
        <v>0</v>
      </c>
      <c r="S332" s="33">
        <v>2181221.94</v>
      </c>
      <c r="T332" s="33">
        <v>2181221.94</v>
      </c>
      <c r="U332" s="33">
        <v>127111560.06</v>
      </c>
      <c r="V332" s="33">
        <v>127111560.06</v>
      </c>
      <c r="W332" s="33">
        <v>0</v>
      </c>
      <c r="X332" s="33">
        <v>127111560.06</v>
      </c>
      <c r="Y332" s="20">
        <f t="shared" si="56"/>
        <v>1.6870407661272228E-2</v>
      </c>
      <c r="Z332" s="20">
        <f t="shared" si="57"/>
        <v>1.6870407661272228E-2</v>
      </c>
      <c r="AA332" s="20">
        <f t="shared" si="58"/>
        <v>0</v>
      </c>
      <c r="AB332" s="21">
        <f t="shared" si="59"/>
        <v>1.6870407661272228E-2</v>
      </c>
    </row>
    <row r="333" spans="1:28" outlineLevel="4" x14ac:dyDescent="0.25">
      <c r="A333" s="15" t="s">
        <v>295</v>
      </c>
      <c r="B333" s="16" t="s">
        <v>30</v>
      </c>
      <c r="C333" s="16" t="s">
        <v>31</v>
      </c>
      <c r="D333" s="16" t="s">
        <v>47</v>
      </c>
      <c r="E333" s="16"/>
      <c r="F333" s="16" t="s">
        <v>33</v>
      </c>
      <c r="G333" s="16">
        <v>1111</v>
      </c>
      <c r="H333" s="16">
        <v>3480</v>
      </c>
      <c r="I333" s="17" t="s">
        <v>48</v>
      </c>
      <c r="J333" s="32">
        <v>110157997</v>
      </c>
      <c r="K333" s="33">
        <v>123157997</v>
      </c>
      <c r="L333" s="33">
        <v>0</v>
      </c>
      <c r="M333" s="33">
        <v>0</v>
      </c>
      <c r="N333" s="33">
        <v>0</v>
      </c>
      <c r="O333" s="33">
        <v>123157997</v>
      </c>
      <c r="P333" s="33">
        <v>0</v>
      </c>
      <c r="Q333" s="33">
        <v>413701.72</v>
      </c>
      <c r="R333" s="33">
        <v>0</v>
      </c>
      <c r="S333" s="33">
        <v>122243704.84999999</v>
      </c>
      <c r="T333" s="33">
        <v>122243704.84999999</v>
      </c>
      <c r="U333" s="33">
        <v>500590.43</v>
      </c>
      <c r="V333" s="33">
        <v>500590.43</v>
      </c>
      <c r="W333" s="33">
        <v>0</v>
      </c>
      <c r="X333" s="33">
        <v>500590.43000000715</v>
      </c>
      <c r="Y333" s="20">
        <f t="shared" si="56"/>
        <v>0.99257626648474961</v>
      </c>
      <c r="Z333" s="20">
        <f t="shared" si="57"/>
        <v>0.99257626648474961</v>
      </c>
      <c r="AA333" s="20">
        <f t="shared" si="58"/>
        <v>3.35911374070171E-3</v>
      </c>
      <c r="AB333" s="21">
        <f t="shared" si="59"/>
        <v>0.99593538022545136</v>
      </c>
    </row>
    <row r="334" spans="1:28" outlineLevel="4" x14ac:dyDescent="0.25">
      <c r="A334" s="15" t="s">
        <v>295</v>
      </c>
      <c r="B334" s="16" t="s">
        <v>30</v>
      </c>
      <c r="C334" s="16" t="s">
        <v>31</v>
      </c>
      <c r="D334" s="16" t="s">
        <v>49</v>
      </c>
      <c r="E334" s="16"/>
      <c r="F334" s="16" t="s">
        <v>33</v>
      </c>
      <c r="G334" s="16">
        <v>1111</v>
      </c>
      <c r="H334" s="16">
        <v>3480</v>
      </c>
      <c r="I334" s="17" t="s">
        <v>50</v>
      </c>
      <c r="J334" s="32">
        <v>69173506</v>
      </c>
      <c r="K334" s="33">
        <v>69173506</v>
      </c>
      <c r="L334" s="33">
        <v>0</v>
      </c>
      <c r="M334" s="33">
        <v>0</v>
      </c>
      <c r="N334" s="33">
        <v>0</v>
      </c>
      <c r="O334" s="33">
        <v>69173506</v>
      </c>
      <c r="P334" s="33">
        <v>0</v>
      </c>
      <c r="Q334" s="33">
        <v>0</v>
      </c>
      <c r="R334" s="33">
        <v>0</v>
      </c>
      <c r="S334" s="33">
        <v>13636671.039999999</v>
      </c>
      <c r="T334" s="33">
        <v>13636671.039999999</v>
      </c>
      <c r="U334" s="33">
        <v>55536834.960000001</v>
      </c>
      <c r="V334" s="33">
        <v>55536834.960000001</v>
      </c>
      <c r="W334" s="33">
        <v>0</v>
      </c>
      <c r="X334" s="33">
        <v>55536834.960000001</v>
      </c>
      <c r="Y334" s="20">
        <f t="shared" si="56"/>
        <v>0.19713719642893335</v>
      </c>
      <c r="Z334" s="20">
        <f t="shared" si="57"/>
        <v>0.19713719642893335</v>
      </c>
      <c r="AA334" s="20">
        <f t="shared" si="58"/>
        <v>0</v>
      </c>
      <c r="AB334" s="21">
        <f t="shared" si="59"/>
        <v>0.19713719642893335</v>
      </c>
    </row>
    <row r="335" spans="1:28" ht="120" outlineLevel="4" x14ac:dyDescent="0.25">
      <c r="A335" s="15" t="s">
        <v>295</v>
      </c>
      <c r="B335" s="16" t="s">
        <v>30</v>
      </c>
      <c r="C335" s="16" t="s">
        <v>31</v>
      </c>
      <c r="D335" s="16" t="s">
        <v>51</v>
      </c>
      <c r="E335" s="16" t="s">
        <v>52</v>
      </c>
      <c r="F335" s="16" t="s">
        <v>33</v>
      </c>
      <c r="G335" s="16">
        <v>1112</v>
      </c>
      <c r="H335" s="16">
        <v>3480</v>
      </c>
      <c r="I335" s="17" t="s">
        <v>53</v>
      </c>
      <c r="J335" s="32">
        <v>143572417</v>
      </c>
      <c r="K335" s="33">
        <v>143572417</v>
      </c>
      <c r="L335" s="33">
        <v>0</v>
      </c>
      <c r="M335" s="33">
        <v>0</v>
      </c>
      <c r="N335" s="33">
        <v>0</v>
      </c>
      <c r="O335" s="33">
        <v>143572417</v>
      </c>
      <c r="P335" s="33">
        <v>0</v>
      </c>
      <c r="Q335" s="33">
        <v>100279410</v>
      </c>
      <c r="R335" s="33">
        <v>0</v>
      </c>
      <c r="S335" s="33">
        <v>43293007</v>
      </c>
      <c r="T335" s="33">
        <v>43293007</v>
      </c>
      <c r="U335" s="33">
        <v>0</v>
      </c>
      <c r="V335" s="33">
        <v>0</v>
      </c>
      <c r="W335" s="33">
        <v>0</v>
      </c>
      <c r="X335" s="33">
        <v>0</v>
      </c>
      <c r="Y335" s="20">
        <f t="shared" si="56"/>
        <v>0.30154125635427592</v>
      </c>
      <c r="Z335" s="20">
        <f t="shared" si="57"/>
        <v>0.30154125635427592</v>
      </c>
      <c r="AA335" s="20">
        <f t="shared" si="58"/>
        <v>0.69845874364572413</v>
      </c>
      <c r="AB335" s="21">
        <f t="shared" si="59"/>
        <v>1</v>
      </c>
    </row>
    <row r="336" spans="1:28" ht="75" outlineLevel="4" x14ac:dyDescent="0.25">
      <c r="A336" s="15" t="s">
        <v>295</v>
      </c>
      <c r="B336" s="16" t="s">
        <v>30</v>
      </c>
      <c r="C336" s="16" t="s">
        <v>31</v>
      </c>
      <c r="D336" s="16" t="s">
        <v>54</v>
      </c>
      <c r="E336" s="16" t="s">
        <v>52</v>
      </c>
      <c r="F336" s="16" t="s">
        <v>33</v>
      </c>
      <c r="G336" s="16">
        <v>1112</v>
      </c>
      <c r="H336" s="16">
        <v>3480</v>
      </c>
      <c r="I336" s="17" t="s">
        <v>55</v>
      </c>
      <c r="J336" s="32">
        <v>7760671</v>
      </c>
      <c r="K336" s="33">
        <v>7760671</v>
      </c>
      <c r="L336" s="33">
        <v>0</v>
      </c>
      <c r="M336" s="33">
        <v>0</v>
      </c>
      <c r="N336" s="33">
        <v>0</v>
      </c>
      <c r="O336" s="33">
        <v>7760671</v>
      </c>
      <c r="P336" s="33">
        <v>0</v>
      </c>
      <c r="Q336" s="33">
        <v>5420527</v>
      </c>
      <c r="R336" s="33">
        <v>0</v>
      </c>
      <c r="S336" s="33">
        <v>2340144</v>
      </c>
      <c r="T336" s="33">
        <v>2340144</v>
      </c>
      <c r="U336" s="33">
        <v>0</v>
      </c>
      <c r="V336" s="33">
        <v>0</v>
      </c>
      <c r="W336" s="33">
        <v>0</v>
      </c>
      <c r="X336" s="33">
        <v>0</v>
      </c>
      <c r="Y336" s="20">
        <f t="shared" si="56"/>
        <v>0.30153887466689416</v>
      </c>
      <c r="Z336" s="20">
        <f t="shared" si="57"/>
        <v>0.30153887466689416</v>
      </c>
      <c r="AA336" s="20">
        <f t="shared" si="58"/>
        <v>0.69846112533310589</v>
      </c>
      <c r="AB336" s="21">
        <f t="shared" si="59"/>
        <v>1</v>
      </c>
    </row>
    <row r="337" spans="1:28" ht="120" outlineLevel="4" x14ac:dyDescent="0.25">
      <c r="A337" s="15" t="s">
        <v>295</v>
      </c>
      <c r="B337" s="16" t="s">
        <v>30</v>
      </c>
      <c r="C337" s="16" t="s">
        <v>31</v>
      </c>
      <c r="D337" s="16" t="s">
        <v>56</v>
      </c>
      <c r="E337" s="16" t="s">
        <v>52</v>
      </c>
      <c r="F337" s="16" t="s">
        <v>33</v>
      </c>
      <c r="G337" s="16">
        <v>1112</v>
      </c>
      <c r="H337" s="16">
        <v>3480</v>
      </c>
      <c r="I337" s="17" t="s">
        <v>57</v>
      </c>
      <c r="J337" s="32">
        <v>32601754</v>
      </c>
      <c r="K337" s="33">
        <v>32601754</v>
      </c>
      <c r="L337" s="33">
        <v>0</v>
      </c>
      <c r="M337" s="33">
        <v>0</v>
      </c>
      <c r="N337" s="33">
        <v>0</v>
      </c>
      <c r="O337" s="33">
        <v>32601754</v>
      </c>
      <c r="P337" s="33">
        <v>0</v>
      </c>
      <c r="Q337" s="33">
        <v>23676451</v>
      </c>
      <c r="R337" s="33">
        <v>0</v>
      </c>
      <c r="S337" s="33">
        <v>8925303</v>
      </c>
      <c r="T337" s="33">
        <v>8925303</v>
      </c>
      <c r="U337" s="33">
        <v>0</v>
      </c>
      <c r="V337" s="33">
        <v>0</v>
      </c>
      <c r="W337" s="33">
        <v>0</v>
      </c>
      <c r="X337" s="33">
        <v>0</v>
      </c>
      <c r="Y337" s="20">
        <f t="shared" si="56"/>
        <v>0.27376757091044857</v>
      </c>
      <c r="Z337" s="20">
        <f t="shared" si="57"/>
        <v>0.27376757091044857</v>
      </c>
      <c r="AA337" s="20">
        <f t="shared" si="58"/>
        <v>0.72623242908955143</v>
      </c>
      <c r="AB337" s="21">
        <f t="shared" si="59"/>
        <v>1</v>
      </c>
    </row>
    <row r="338" spans="1:28" ht="90" outlineLevel="4" x14ac:dyDescent="0.25">
      <c r="A338" s="15" t="s">
        <v>295</v>
      </c>
      <c r="B338" s="16" t="s">
        <v>30</v>
      </c>
      <c r="C338" s="16" t="s">
        <v>31</v>
      </c>
      <c r="D338" s="16" t="s">
        <v>58</v>
      </c>
      <c r="E338" s="16" t="s">
        <v>52</v>
      </c>
      <c r="F338" s="16" t="s">
        <v>33</v>
      </c>
      <c r="G338" s="16">
        <v>1112</v>
      </c>
      <c r="H338" s="16">
        <v>3480</v>
      </c>
      <c r="I338" s="17" t="s">
        <v>59</v>
      </c>
      <c r="J338" s="32">
        <v>46564027</v>
      </c>
      <c r="K338" s="33">
        <v>46564027</v>
      </c>
      <c r="L338" s="33">
        <v>0</v>
      </c>
      <c r="M338" s="33">
        <v>0</v>
      </c>
      <c r="N338" s="33">
        <v>0</v>
      </c>
      <c r="O338" s="33">
        <v>46564027</v>
      </c>
      <c r="P338" s="33">
        <v>0</v>
      </c>
      <c r="Q338" s="33">
        <v>32523049</v>
      </c>
      <c r="R338" s="33">
        <v>0</v>
      </c>
      <c r="S338" s="33">
        <v>14040978</v>
      </c>
      <c r="T338" s="33">
        <v>14040978</v>
      </c>
      <c r="U338" s="33">
        <v>0</v>
      </c>
      <c r="V338" s="33">
        <v>0</v>
      </c>
      <c r="W338" s="33">
        <v>0</v>
      </c>
      <c r="X338" s="33">
        <v>0</v>
      </c>
      <c r="Y338" s="20">
        <f t="shared" si="56"/>
        <v>0.30154131643296228</v>
      </c>
      <c r="Z338" s="20">
        <f t="shared" si="57"/>
        <v>0.30154131643296228</v>
      </c>
      <c r="AA338" s="20">
        <f t="shared" si="58"/>
        <v>0.69845868356703766</v>
      </c>
      <c r="AB338" s="21">
        <f t="shared" si="59"/>
        <v>1</v>
      </c>
    </row>
    <row r="339" spans="1:28" ht="90" outlineLevel="4" x14ac:dyDescent="0.25">
      <c r="A339" s="15" t="s">
        <v>295</v>
      </c>
      <c r="B339" s="16" t="s">
        <v>30</v>
      </c>
      <c r="C339" s="16" t="s">
        <v>31</v>
      </c>
      <c r="D339" s="16" t="s">
        <v>60</v>
      </c>
      <c r="E339" s="16" t="s">
        <v>52</v>
      </c>
      <c r="F339" s="16" t="s">
        <v>33</v>
      </c>
      <c r="G339" s="16">
        <v>1112</v>
      </c>
      <c r="H339" s="16">
        <v>3480</v>
      </c>
      <c r="I339" s="17" t="s">
        <v>61</v>
      </c>
      <c r="J339" s="32">
        <v>23282014</v>
      </c>
      <c r="K339" s="33">
        <v>23282014</v>
      </c>
      <c r="L339" s="33">
        <v>0</v>
      </c>
      <c r="M339" s="33">
        <v>0</v>
      </c>
      <c r="N339" s="33">
        <v>0</v>
      </c>
      <c r="O339" s="33">
        <v>23282014</v>
      </c>
      <c r="P339" s="33">
        <v>0</v>
      </c>
      <c r="Q339" s="33">
        <v>16261517</v>
      </c>
      <c r="R339" s="33">
        <v>0</v>
      </c>
      <c r="S339" s="33">
        <v>7020497</v>
      </c>
      <c r="T339" s="33">
        <v>7020497</v>
      </c>
      <c r="U339" s="33">
        <v>0</v>
      </c>
      <c r="V339" s="33">
        <v>0</v>
      </c>
      <c r="W339" s="33">
        <v>0</v>
      </c>
      <c r="X339" s="33">
        <v>0</v>
      </c>
      <c r="Y339" s="20">
        <f t="shared" si="56"/>
        <v>0.30154165357000473</v>
      </c>
      <c r="Z339" s="20">
        <f t="shared" si="57"/>
        <v>0.30154165357000473</v>
      </c>
      <c r="AA339" s="20">
        <f t="shared" si="58"/>
        <v>0.69845834642999527</v>
      </c>
      <c r="AB339" s="21">
        <f t="shared" si="59"/>
        <v>1</v>
      </c>
    </row>
    <row r="340" spans="1:28" ht="75" outlineLevel="4" x14ac:dyDescent="0.25">
      <c r="A340" s="15" t="s">
        <v>295</v>
      </c>
      <c r="B340" s="16" t="s">
        <v>30</v>
      </c>
      <c r="C340" s="16" t="s">
        <v>31</v>
      </c>
      <c r="D340" s="16" t="s">
        <v>62</v>
      </c>
      <c r="E340" s="16" t="s">
        <v>52</v>
      </c>
      <c r="F340" s="16" t="s">
        <v>33</v>
      </c>
      <c r="G340" s="16">
        <v>1112</v>
      </c>
      <c r="H340" s="16">
        <v>3480</v>
      </c>
      <c r="I340" s="17" t="s">
        <v>63</v>
      </c>
      <c r="J340" s="32">
        <v>64357372</v>
      </c>
      <c r="K340" s="33">
        <v>64357372</v>
      </c>
      <c r="L340" s="33">
        <v>0</v>
      </c>
      <c r="M340" s="33">
        <v>0</v>
      </c>
      <c r="N340" s="33">
        <v>0</v>
      </c>
      <c r="O340" s="33">
        <v>64357372</v>
      </c>
      <c r="P340" s="33">
        <v>0</v>
      </c>
      <c r="Q340" s="33">
        <v>48668525.409999996</v>
      </c>
      <c r="R340" s="33">
        <v>0</v>
      </c>
      <c r="S340" s="33">
        <v>15688846.59</v>
      </c>
      <c r="T340" s="33">
        <v>15688846.59</v>
      </c>
      <c r="U340" s="33">
        <v>0</v>
      </c>
      <c r="V340" s="33">
        <v>0</v>
      </c>
      <c r="W340" s="33">
        <v>0</v>
      </c>
      <c r="X340" s="33">
        <v>3.7252902984619141E-9</v>
      </c>
      <c r="Y340" s="20">
        <f t="shared" si="56"/>
        <v>0.24377699247881035</v>
      </c>
      <c r="Z340" s="20">
        <f t="shared" si="57"/>
        <v>0.24377699247881035</v>
      </c>
      <c r="AA340" s="20">
        <f t="shared" si="58"/>
        <v>0.75622300752118954</v>
      </c>
      <c r="AB340" s="21">
        <f t="shared" si="59"/>
        <v>0.99999999999999989</v>
      </c>
    </row>
    <row r="341" spans="1:28" outlineLevel="3" x14ac:dyDescent="0.25">
      <c r="A341" s="37"/>
      <c r="B341" s="37"/>
      <c r="C341" s="36" t="s">
        <v>462</v>
      </c>
      <c r="D341" s="37"/>
      <c r="E341" s="37"/>
      <c r="F341" s="37"/>
      <c r="G341" s="37"/>
      <c r="H341" s="37"/>
      <c r="I341" s="38"/>
      <c r="J341" s="39">
        <f t="shared" ref="J341:X341" si="60">SUBTOTAL(9,J327:J340)</f>
        <v>2180621539</v>
      </c>
      <c r="K341" s="40">
        <f t="shared" si="60"/>
        <v>2180621539</v>
      </c>
      <c r="L341" s="40">
        <f t="shared" si="60"/>
        <v>0</v>
      </c>
      <c r="M341" s="40">
        <f t="shared" si="60"/>
        <v>0</v>
      </c>
      <c r="N341" s="40">
        <v>0</v>
      </c>
      <c r="O341" s="40">
        <f t="shared" si="60"/>
        <v>2180621539</v>
      </c>
      <c r="P341" s="40">
        <f t="shared" si="60"/>
        <v>0</v>
      </c>
      <c r="Q341" s="40">
        <f t="shared" si="60"/>
        <v>227243181.13</v>
      </c>
      <c r="R341" s="40">
        <f t="shared" si="60"/>
        <v>0</v>
      </c>
      <c r="S341" s="40">
        <f t="shared" si="60"/>
        <v>563249024.00000012</v>
      </c>
      <c r="T341" s="40">
        <f t="shared" si="60"/>
        <v>563249024.00000012</v>
      </c>
      <c r="U341" s="40">
        <f t="shared" si="60"/>
        <v>1386768005.8700001</v>
      </c>
      <c r="V341" s="40">
        <f t="shared" si="60"/>
        <v>1390129333.8700001</v>
      </c>
      <c r="W341" s="40">
        <f t="shared" si="60"/>
        <v>0</v>
      </c>
      <c r="X341" s="40">
        <f t="shared" si="60"/>
        <v>1390129333.8700001</v>
      </c>
      <c r="Y341" s="41">
        <f t="shared" si="56"/>
        <v>0.2582974688300555</v>
      </c>
      <c r="Z341" s="41">
        <f t="shared" si="57"/>
        <v>0.2582974688300555</v>
      </c>
      <c r="AA341" s="41">
        <f t="shared" si="58"/>
        <v>0.10421027998935123</v>
      </c>
      <c r="AB341" s="41">
        <f t="shared" si="59"/>
        <v>0.36250774881940673</v>
      </c>
    </row>
    <row r="342" spans="1:28" ht="240" outlineLevel="4" x14ac:dyDescent="0.25">
      <c r="A342" s="15" t="s">
        <v>295</v>
      </c>
      <c r="B342" s="16" t="s">
        <v>30</v>
      </c>
      <c r="C342" s="16" t="s">
        <v>64</v>
      </c>
      <c r="D342" s="16" t="s">
        <v>217</v>
      </c>
      <c r="E342" s="16"/>
      <c r="F342" s="16" t="s">
        <v>33</v>
      </c>
      <c r="G342" s="16">
        <v>1120</v>
      </c>
      <c r="H342" s="16">
        <v>3480</v>
      </c>
      <c r="I342" s="17" t="s">
        <v>296</v>
      </c>
      <c r="J342" s="32">
        <v>500908470</v>
      </c>
      <c r="K342" s="33">
        <v>500908470</v>
      </c>
      <c r="L342" s="33">
        <v>0</v>
      </c>
      <c r="M342" s="33">
        <v>0</v>
      </c>
      <c r="N342" s="33">
        <v>0</v>
      </c>
      <c r="O342" s="33">
        <v>500908470</v>
      </c>
      <c r="P342" s="33">
        <v>59548639.200000003</v>
      </c>
      <c r="Q342" s="33">
        <v>95084910.700000003</v>
      </c>
      <c r="R342" s="33">
        <v>0</v>
      </c>
      <c r="S342" s="33">
        <v>6221626.9100000001</v>
      </c>
      <c r="T342" s="33">
        <v>6221626.9100000001</v>
      </c>
      <c r="U342" s="33">
        <v>320011098.23000002</v>
      </c>
      <c r="V342" s="33">
        <v>340053293.19</v>
      </c>
      <c r="W342" s="33">
        <v>0</v>
      </c>
      <c r="X342" s="33">
        <v>340053293.19</v>
      </c>
      <c r="Y342" s="20">
        <f t="shared" si="56"/>
        <v>1.2420686178454918E-2</v>
      </c>
      <c r="Z342" s="20">
        <f t="shared" si="57"/>
        <v>1.2420686178454918E-2</v>
      </c>
      <c r="AA342" s="20">
        <f t="shared" si="58"/>
        <v>0.30870619915850095</v>
      </c>
      <c r="AB342" s="21">
        <f t="shared" si="59"/>
        <v>0.32112688533695588</v>
      </c>
    </row>
    <row r="343" spans="1:28" outlineLevel="4" x14ac:dyDescent="0.25">
      <c r="A343" s="15" t="s">
        <v>295</v>
      </c>
      <c r="B343" s="16" t="s">
        <v>30</v>
      </c>
      <c r="C343" s="16" t="s">
        <v>64</v>
      </c>
      <c r="D343" s="16" t="s">
        <v>81</v>
      </c>
      <c r="E343" s="16"/>
      <c r="F343" s="16" t="s">
        <v>33</v>
      </c>
      <c r="G343" s="16">
        <v>1120</v>
      </c>
      <c r="H343" s="16">
        <v>3480</v>
      </c>
      <c r="I343" s="17" t="s">
        <v>82</v>
      </c>
      <c r="J343" s="32">
        <v>26150808</v>
      </c>
      <c r="K343" s="33">
        <v>26150808</v>
      </c>
      <c r="L343" s="33">
        <v>0</v>
      </c>
      <c r="M343" s="33">
        <v>0</v>
      </c>
      <c r="N343" s="33">
        <v>0</v>
      </c>
      <c r="O343" s="33">
        <v>26150808</v>
      </c>
      <c r="P343" s="33">
        <v>83000</v>
      </c>
      <c r="Q343" s="33">
        <v>2523302</v>
      </c>
      <c r="R343" s="33">
        <v>0</v>
      </c>
      <c r="S343" s="33">
        <v>3296900</v>
      </c>
      <c r="T343" s="33">
        <v>2939500</v>
      </c>
      <c r="U343" s="33">
        <v>634500</v>
      </c>
      <c r="V343" s="33">
        <v>20247606</v>
      </c>
      <c r="W343" s="33">
        <v>0</v>
      </c>
      <c r="X343" s="33">
        <v>20247606</v>
      </c>
      <c r="Y343" s="20">
        <f t="shared" si="56"/>
        <v>0.12607258636138508</v>
      </c>
      <c r="Z343" s="20">
        <f t="shared" si="57"/>
        <v>0.12607258636138508</v>
      </c>
      <c r="AA343" s="20">
        <f t="shared" si="58"/>
        <v>9.9664301003624819E-2</v>
      </c>
      <c r="AB343" s="21">
        <f t="shared" si="59"/>
        <v>0.22573688736500991</v>
      </c>
    </row>
    <row r="344" spans="1:28" outlineLevel="3" x14ac:dyDescent="0.25">
      <c r="A344" s="37"/>
      <c r="B344" s="37"/>
      <c r="C344" s="36" t="s">
        <v>463</v>
      </c>
      <c r="D344" s="37"/>
      <c r="E344" s="37"/>
      <c r="F344" s="37"/>
      <c r="G344" s="37"/>
      <c r="H344" s="37"/>
      <c r="I344" s="38"/>
      <c r="J344" s="39">
        <f t="shared" ref="J344:X344" si="61">SUBTOTAL(9,J342:J343)</f>
        <v>527059278</v>
      </c>
      <c r="K344" s="40">
        <f t="shared" si="61"/>
        <v>527059278</v>
      </c>
      <c r="L344" s="40">
        <f t="shared" si="61"/>
        <v>0</v>
      </c>
      <c r="M344" s="40">
        <f t="shared" si="61"/>
        <v>0</v>
      </c>
      <c r="N344" s="40">
        <v>0</v>
      </c>
      <c r="O344" s="40">
        <f t="shared" si="61"/>
        <v>527059278</v>
      </c>
      <c r="P344" s="40">
        <f t="shared" si="61"/>
        <v>59631639.200000003</v>
      </c>
      <c r="Q344" s="40">
        <f t="shared" si="61"/>
        <v>97608212.700000003</v>
      </c>
      <c r="R344" s="40">
        <f t="shared" si="61"/>
        <v>0</v>
      </c>
      <c r="S344" s="40">
        <f t="shared" si="61"/>
        <v>9518526.9100000001</v>
      </c>
      <c r="T344" s="40">
        <f t="shared" si="61"/>
        <v>9161126.9100000001</v>
      </c>
      <c r="U344" s="40">
        <f t="shared" si="61"/>
        <v>320645598.23000002</v>
      </c>
      <c r="V344" s="40">
        <f t="shared" si="61"/>
        <v>360300899.19</v>
      </c>
      <c r="W344" s="40">
        <f t="shared" si="61"/>
        <v>0</v>
      </c>
      <c r="X344" s="40">
        <f t="shared" si="61"/>
        <v>360300899.19</v>
      </c>
      <c r="Y344" s="41">
        <f t="shared" si="56"/>
        <v>1.8059689502325772E-2</v>
      </c>
      <c r="Z344" s="41">
        <f t="shared" si="57"/>
        <v>1.8059689502325772E-2</v>
      </c>
      <c r="AA344" s="41">
        <f t="shared" si="58"/>
        <v>0.29833428318854111</v>
      </c>
      <c r="AB344" s="41">
        <f t="shared" si="59"/>
        <v>0.31639397269086689</v>
      </c>
    </row>
    <row r="345" spans="1:28" ht="30" outlineLevel="4" x14ac:dyDescent="0.25">
      <c r="A345" s="15" t="s">
        <v>295</v>
      </c>
      <c r="B345" s="16" t="s">
        <v>30</v>
      </c>
      <c r="C345" s="16" t="s">
        <v>95</v>
      </c>
      <c r="D345" s="16" t="s">
        <v>104</v>
      </c>
      <c r="E345" s="16"/>
      <c r="F345" s="16" t="s">
        <v>33</v>
      </c>
      <c r="G345" s="16">
        <v>1120</v>
      </c>
      <c r="H345" s="16">
        <v>3480</v>
      </c>
      <c r="I345" s="17" t="s">
        <v>105</v>
      </c>
      <c r="J345" s="32">
        <v>1441609</v>
      </c>
      <c r="K345" s="33">
        <v>1441609</v>
      </c>
      <c r="L345" s="33">
        <v>0</v>
      </c>
      <c r="M345" s="33">
        <v>0</v>
      </c>
      <c r="N345" s="33">
        <v>0</v>
      </c>
      <c r="O345" s="33">
        <v>1441609</v>
      </c>
      <c r="P345" s="33">
        <v>0</v>
      </c>
      <c r="Q345" s="33">
        <v>0</v>
      </c>
      <c r="R345" s="33">
        <v>0</v>
      </c>
      <c r="S345" s="33">
        <v>0</v>
      </c>
      <c r="T345" s="33">
        <v>0</v>
      </c>
      <c r="U345" s="33">
        <v>0</v>
      </c>
      <c r="V345" s="33">
        <v>1441609</v>
      </c>
      <c r="W345" s="33">
        <v>0</v>
      </c>
      <c r="X345" s="33">
        <v>1441609</v>
      </c>
      <c r="Y345" s="20">
        <f t="shared" si="56"/>
        <v>0</v>
      </c>
      <c r="Z345" s="20">
        <f t="shared" si="57"/>
        <v>0</v>
      </c>
      <c r="AA345" s="20">
        <f t="shared" si="58"/>
        <v>0</v>
      </c>
      <c r="AB345" s="21">
        <f t="shared" si="59"/>
        <v>0</v>
      </c>
    </row>
    <row r="346" spans="1:28" ht="30" outlineLevel="4" x14ac:dyDescent="0.25">
      <c r="A346" s="15" t="s">
        <v>295</v>
      </c>
      <c r="B346" s="16" t="s">
        <v>30</v>
      </c>
      <c r="C346" s="16" t="s">
        <v>95</v>
      </c>
      <c r="D346" s="16" t="s">
        <v>110</v>
      </c>
      <c r="E346" s="16"/>
      <c r="F346" s="16" t="s">
        <v>33</v>
      </c>
      <c r="G346" s="16">
        <v>1120</v>
      </c>
      <c r="H346" s="16">
        <v>3480</v>
      </c>
      <c r="I346" s="17" t="s">
        <v>111</v>
      </c>
      <c r="J346" s="32">
        <v>540412</v>
      </c>
      <c r="K346" s="33">
        <v>540412</v>
      </c>
      <c r="L346" s="33">
        <v>0</v>
      </c>
      <c r="M346" s="33">
        <v>0</v>
      </c>
      <c r="N346" s="33">
        <v>0</v>
      </c>
      <c r="O346" s="33">
        <v>540412</v>
      </c>
      <c r="P346" s="33">
        <v>0</v>
      </c>
      <c r="Q346" s="33">
        <v>0</v>
      </c>
      <c r="R346" s="33">
        <v>0</v>
      </c>
      <c r="S346" s="33">
        <v>0</v>
      </c>
      <c r="T346" s="33">
        <v>0</v>
      </c>
      <c r="U346" s="33">
        <v>0</v>
      </c>
      <c r="V346" s="33">
        <v>540412</v>
      </c>
      <c r="W346" s="33">
        <v>0</v>
      </c>
      <c r="X346" s="33">
        <v>540412</v>
      </c>
      <c r="Y346" s="20">
        <f t="shared" si="56"/>
        <v>0</v>
      </c>
      <c r="Z346" s="20">
        <f t="shared" si="57"/>
        <v>0</v>
      </c>
      <c r="AA346" s="20">
        <f t="shared" si="58"/>
        <v>0</v>
      </c>
      <c r="AB346" s="21">
        <f t="shared" si="59"/>
        <v>0</v>
      </c>
    </row>
    <row r="347" spans="1:28" ht="30" outlineLevel="4" x14ac:dyDescent="0.25">
      <c r="A347" s="15" t="s">
        <v>295</v>
      </c>
      <c r="B347" s="16" t="s">
        <v>30</v>
      </c>
      <c r="C347" s="16" t="s">
        <v>95</v>
      </c>
      <c r="D347" s="16" t="s">
        <v>114</v>
      </c>
      <c r="E347" s="16"/>
      <c r="F347" s="16" t="s">
        <v>33</v>
      </c>
      <c r="G347" s="16">
        <v>1120</v>
      </c>
      <c r="H347" s="16">
        <v>3480</v>
      </c>
      <c r="I347" s="17" t="s">
        <v>115</v>
      </c>
      <c r="J347" s="32">
        <v>2052475</v>
      </c>
      <c r="K347" s="33">
        <v>2052475</v>
      </c>
      <c r="L347" s="33">
        <v>0</v>
      </c>
      <c r="M347" s="33">
        <v>0</v>
      </c>
      <c r="N347" s="33">
        <v>0</v>
      </c>
      <c r="O347" s="33">
        <v>2052475</v>
      </c>
      <c r="P347" s="33">
        <v>0</v>
      </c>
      <c r="Q347" s="33">
        <v>0</v>
      </c>
      <c r="R347" s="33">
        <v>0</v>
      </c>
      <c r="S347" s="33">
        <v>0</v>
      </c>
      <c r="T347" s="33">
        <v>0</v>
      </c>
      <c r="U347" s="33">
        <v>0</v>
      </c>
      <c r="V347" s="33">
        <v>2052475</v>
      </c>
      <c r="W347" s="33">
        <v>0</v>
      </c>
      <c r="X347" s="33">
        <v>2052475</v>
      </c>
      <c r="Y347" s="20">
        <f t="shared" si="56"/>
        <v>0</v>
      </c>
      <c r="Z347" s="20">
        <f t="shared" si="57"/>
        <v>0</v>
      </c>
      <c r="AA347" s="20">
        <f t="shared" si="58"/>
        <v>0</v>
      </c>
      <c r="AB347" s="21">
        <f t="shared" si="59"/>
        <v>0</v>
      </c>
    </row>
    <row r="348" spans="1:28" outlineLevel="3" x14ac:dyDescent="0.25">
      <c r="A348" s="37"/>
      <c r="B348" s="37"/>
      <c r="C348" s="36" t="s">
        <v>464</v>
      </c>
      <c r="D348" s="37"/>
      <c r="E348" s="37"/>
      <c r="F348" s="37"/>
      <c r="G348" s="37"/>
      <c r="H348" s="37"/>
      <c r="I348" s="38"/>
      <c r="J348" s="39">
        <f t="shared" ref="J348:X348" si="62">SUBTOTAL(9,J345:J347)</f>
        <v>4034496</v>
      </c>
      <c r="K348" s="40">
        <f t="shared" si="62"/>
        <v>4034496</v>
      </c>
      <c r="L348" s="40">
        <f t="shared" si="62"/>
        <v>0</v>
      </c>
      <c r="M348" s="40">
        <f t="shared" si="62"/>
        <v>0</v>
      </c>
      <c r="N348" s="40">
        <v>0</v>
      </c>
      <c r="O348" s="40">
        <f t="shared" si="62"/>
        <v>4034496</v>
      </c>
      <c r="P348" s="40">
        <f t="shared" si="62"/>
        <v>0</v>
      </c>
      <c r="Q348" s="40">
        <f t="shared" si="62"/>
        <v>0</v>
      </c>
      <c r="R348" s="40">
        <f t="shared" si="62"/>
        <v>0</v>
      </c>
      <c r="S348" s="40">
        <f t="shared" si="62"/>
        <v>0</v>
      </c>
      <c r="T348" s="40">
        <f t="shared" si="62"/>
        <v>0</v>
      </c>
      <c r="U348" s="40">
        <f t="shared" si="62"/>
        <v>0</v>
      </c>
      <c r="V348" s="40">
        <f t="shared" si="62"/>
        <v>4034496</v>
      </c>
      <c r="W348" s="40">
        <f t="shared" si="62"/>
        <v>0</v>
      </c>
      <c r="X348" s="40">
        <f t="shared" si="62"/>
        <v>4034496</v>
      </c>
      <c r="Y348" s="41">
        <f t="shared" si="56"/>
        <v>0</v>
      </c>
      <c r="Z348" s="41">
        <f t="shared" si="57"/>
        <v>0</v>
      </c>
      <c r="AA348" s="41">
        <f t="shared" si="58"/>
        <v>0</v>
      </c>
      <c r="AB348" s="41">
        <f t="shared" si="59"/>
        <v>0</v>
      </c>
    </row>
    <row r="349" spans="1:28" ht="30" outlineLevel="4" x14ac:dyDescent="0.25">
      <c r="A349" s="15" t="s">
        <v>295</v>
      </c>
      <c r="B349" s="16" t="s">
        <v>30</v>
      </c>
      <c r="C349" s="16" t="s">
        <v>124</v>
      </c>
      <c r="D349" s="16" t="s">
        <v>269</v>
      </c>
      <c r="E349" s="16"/>
      <c r="F349" s="16">
        <v>280</v>
      </c>
      <c r="G349" s="16">
        <v>2210</v>
      </c>
      <c r="H349" s="16">
        <v>3480</v>
      </c>
      <c r="I349" s="17" t="s">
        <v>270</v>
      </c>
      <c r="J349" s="32">
        <v>2170658187</v>
      </c>
      <c r="K349" s="33">
        <v>2170658187</v>
      </c>
      <c r="L349" s="33">
        <v>0</v>
      </c>
      <c r="M349" s="33">
        <v>0</v>
      </c>
      <c r="N349" s="33">
        <v>0</v>
      </c>
      <c r="O349" s="33">
        <v>2170658187</v>
      </c>
      <c r="P349" s="33">
        <v>1835203285</v>
      </c>
      <c r="Q349" s="33">
        <v>211765410.83000001</v>
      </c>
      <c r="R349" s="33">
        <v>0</v>
      </c>
      <c r="S349" s="33">
        <v>94143077.920000002</v>
      </c>
      <c r="T349" s="33">
        <v>94143077.920000002</v>
      </c>
      <c r="U349" s="33">
        <v>29546413.25</v>
      </c>
      <c r="V349" s="33">
        <v>29546413.25</v>
      </c>
      <c r="W349" s="33">
        <v>0</v>
      </c>
      <c r="X349" s="33">
        <v>29546413.249999985</v>
      </c>
      <c r="Y349" s="20">
        <f t="shared" si="56"/>
        <v>4.3370752006842796E-2</v>
      </c>
      <c r="Z349" s="20">
        <f t="shared" si="57"/>
        <v>4.3370752006842796E-2</v>
      </c>
      <c r="AA349" s="20">
        <f t="shared" si="58"/>
        <v>0.94301751795341504</v>
      </c>
      <c r="AB349" s="21">
        <f t="shared" si="59"/>
        <v>0.98638826996025786</v>
      </c>
    </row>
    <row r="350" spans="1:28" ht="60" outlineLevel="4" x14ac:dyDescent="0.25">
      <c r="A350" s="15" t="s">
        <v>295</v>
      </c>
      <c r="B350" s="16" t="s">
        <v>30</v>
      </c>
      <c r="C350" s="16" t="s">
        <v>124</v>
      </c>
      <c r="D350" s="16" t="s">
        <v>297</v>
      </c>
      <c r="E350" s="16"/>
      <c r="F350" s="16">
        <v>280</v>
      </c>
      <c r="G350" s="16">
        <v>2110</v>
      </c>
      <c r="H350" s="16">
        <v>3480</v>
      </c>
      <c r="I350" s="17" t="s">
        <v>298</v>
      </c>
      <c r="J350" s="32">
        <v>4000000000</v>
      </c>
      <c r="K350" s="33">
        <v>4000000000</v>
      </c>
      <c r="L350" s="33">
        <v>0</v>
      </c>
      <c r="M350" s="33">
        <v>0</v>
      </c>
      <c r="N350" s="33">
        <v>0</v>
      </c>
      <c r="O350" s="33">
        <v>4000000000</v>
      </c>
      <c r="P350" s="33">
        <v>0</v>
      </c>
      <c r="Q350" s="33">
        <v>653449328.38</v>
      </c>
      <c r="R350" s="33">
        <v>0</v>
      </c>
      <c r="S350" s="33">
        <v>83243042.290000007</v>
      </c>
      <c r="T350" s="33">
        <v>55868042.289999999</v>
      </c>
      <c r="U350" s="33">
        <v>3263307629.3299999</v>
      </c>
      <c r="V350" s="33">
        <v>3263307629.3299999</v>
      </c>
      <c r="W350" s="33">
        <v>0</v>
      </c>
      <c r="X350" s="33">
        <v>3263307629.3299999</v>
      </c>
      <c r="Y350" s="20">
        <f t="shared" si="56"/>
        <v>2.0810760572500003E-2</v>
      </c>
      <c r="Z350" s="20">
        <f t="shared" si="57"/>
        <v>2.0810760572500003E-2</v>
      </c>
      <c r="AA350" s="20">
        <f t="shared" si="58"/>
        <v>0.16336233209500001</v>
      </c>
      <c r="AB350" s="21">
        <f t="shared" si="59"/>
        <v>0.18417309266750001</v>
      </c>
    </row>
    <row r="351" spans="1:28" outlineLevel="4" x14ac:dyDescent="0.25">
      <c r="A351" s="15" t="s">
        <v>295</v>
      </c>
      <c r="B351" s="16" t="s">
        <v>30</v>
      </c>
      <c r="C351" s="16" t="s">
        <v>124</v>
      </c>
      <c r="D351" s="16" t="s">
        <v>135</v>
      </c>
      <c r="E351" s="16"/>
      <c r="F351" s="16">
        <v>280</v>
      </c>
      <c r="G351" s="16">
        <v>2240</v>
      </c>
      <c r="H351" s="16">
        <v>3480</v>
      </c>
      <c r="I351" s="17" t="s">
        <v>136</v>
      </c>
      <c r="J351" s="32">
        <v>125000000</v>
      </c>
      <c r="K351" s="33">
        <v>125000000</v>
      </c>
      <c r="L351" s="33">
        <v>0</v>
      </c>
      <c r="M351" s="33">
        <v>0</v>
      </c>
      <c r="N351" s="33">
        <v>0</v>
      </c>
      <c r="O351" s="33">
        <v>125000000</v>
      </c>
      <c r="P351" s="33">
        <v>89962769.739999995</v>
      </c>
      <c r="Q351" s="33">
        <v>0</v>
      </c>
      <c r="R351" s="33">
        <v>0</v>
      </c>
      <c r="S351" s="33">
        <v>0</v>
      </c>
      <c r="T351" s="33">
        <v>0</v>
      </c>
      <c r="U351" s="33">
        <v>35037230.259999998</v>
      </c>
      <c r="V351" s="33">
        <v>35037230.259999998</v>
      </c>
      <c r="W351" s="33">
        <v>0</v>
      </c>
      <c r="X351" s="33">
        <v>35037230.260000005</v>
      </c>
      <c r="Y351" s="20">
        <f t="shared" si="56"/>
        <v>0</v>
      </c>
      <c r="Z351" s="20">
        <f t="shared" si="57"/>
        <v>0</v>
      </c>
      <c r="AA351" s="20">
        <f t="shared" si="58"/>
        <v>0.71970215791999992</v>
      </c>
      <c r="AB351" s="21">
        <f t="shared" si="59"/>
        <v>0.71970215791999992</v>
      </c>
    </row>
    <row r="352" spans="1:28" outlineLevel="3" x14ac:dyDescent="0.25">
      <c r="A352" s="37"/>
      <c r="B352" s="37"/>
      <c r="C352" s="36" t="s">
        <v>465</v>
      </c>
      <c r="D352" s="37"/>
      <c r="E352" s="37"/>
      <c r="F352" s="37"/>
      <c r="G352" s="37"/>
      <c r="H352" s="37"/>
      <c r="I352" s="38"/>
      <c r="J352" s="39">
        <f t="shared" ref="J352:X352" si="63">SUBTOTAL(9,J349:J351)</f>
        <v>6295658187</v>
      </c>
      <c r="K352" s="40">
        <f t="shared" si="63"/>
        <v>6295658187</v>
      </c>
      <c r="L352" s="40">
        <f t="shared" si="63"/>
        <v>0</v>
      </c>
      <c r="M352" s="40">
        <f t="shared" si="63"/>
        <v>0</v>
      </c>
      <c r="N352" s="40">
        <v>0</v>
      </c>
      <c r="O352" s="40">
        <f t="shared" si="63"/>
        <v>6295658187</v>
      </c>
      <c r="P352" s="40">
        <f t="shared" si="63"/>
        <v>1925166054.74</v>
      </c>
      <c r="Q352" s="40">
        <f t="shared" si="63"/>
        <v>865214739.21000004</v>
      </c>
      <c r="R352" s="40">
        <f t="shared" si="63"/>
        <v>0</v>
      </c>
      <c r="S352" s="40">
        <f t="shared" si="63"/>
        <v>177386120.21000001</v>
      </c>
      <c r="T352" s="40">
        <f t="shared" si="63"/>
        <v>150011120.21000001</v>
      </c>
      <c r="U352" s="40">
        <f t="shared" si="63"/>
        <v>3327891272.8400002</v>
      </c>
      <c r="V352" s="40">
        <f t="shared" si="63"/>
        <v>3327891272.8400002</v>
      </c>
      <c r="W352" s="40">
        <f t="shared" si="63"/>
        <v>0</v>
      </c>
      <c r="X352" s="40">
        <f t="shared" si="63"/>
        <v>3327891272.8400002</v>
      </c>
      <c r="Y352" s="41">
        <f t="shared" si="56"/>
        <v>2.8175945221468233E-2</v>
      </c>
      <c r="Z352" s="41">
        <f t="shared" si="57"/>
        <v>2.8175945221468233E-2</v>
      </c>
      <c r="AA352" s="41">
        <f t="shared" si="58"/>
        <v>0.44322304532223483</v>
      </c>
      <c r="AB352" s="41">
        <f t="shared" si="59"/>
        <v>0.47139899054370304</v>
      </c>
    </row>
    <row r="353" spans="1:28" ht="120" outlineLevel="4" x14ac:dyDescent="0.25">
      <c r="A353" s="15" t="s">
        <v>295</v>
      </c>
      <c r="B353" s="16" t="s">
        <v>30</v>
      </c>
      <c r="C353" s="16" t="s">
        <v>137</v>
      </c>
      <c r="D353" s="16" t="s">
        <v>138</v>
      </c>
      <c r="E353" s="16" t="s">
        <v>52</v>
      </c>
      <c r="F353" s="16" t="s">
        <v>33</v>
      </c>
      <c r="G353" s="16">
        <v>1310</v>
      </c>
      <c r="H353" s="16">
        <v>3480</v>
      </c>
      <c r="I353" s="17" t="s">
        <v>139</v>
      </c>
      <c r="J353" s="32">
        <v>9443681</v>
      </c>
      <c r="K353" s="33">
        <v>9443681</v>
      </c>
      <c r="L353" s="33">
        <v>0</v>
      </c>
      <c r="M353" s="33">
        <v>0</v>
      </c>
      <c r="N353" s="33">
        <v>0</v>
      </c>
      <c r="O353" s="33">
        <v>9443681</v>
      </c>
      <c r="P353" s="33">
        <v>0</v>
      </c>
      <c r="Q353" s="33">
        <v>6865406.6699999999</v>
      </c>
      <c r="R353" s="33">
        <v>0</v>
      </c>
      <c r="S353" s="33">
        <v>2578274.33</v>
      </c>
      <c r="T353" s="33">
        <v>2578274.33</v>
      </c>
      <c r="U353" s="33">
        <v>0</v>
      </c>
      <c r="V353" s="33">
        <v>0</v>
      </c>
      <c r="W353" s="33">
        <v>0</v>
      </c>
      <c r="X353" s="33">
        <v>0</v>
      </c>
      <c r="Y353" s="20">
        <f t="shared" si="56"/>
        <v>0.27301582190249757</v>
      </c>
      <c r="Z353" s="20">
        <f t="shared" si="57"/>
        <v>0.27301582190249757</v>
      </c>
      <c r="AA353" s="20">
        <f t="shared" si="58"/>
        <v>0.72698417809750249</v>
      </c>
      <c r="AB353" s="21">
        <f t="shared" si="59"/>
        <v>1</v>
      </c>
    </row>
    <row r="354" spans="1:28" ht="120" outlineLevel="4" x14ac:dyDescent="0.25">
      <c r="A354" s="15" t="s">
        <v>295</v>
      </c>
      <c r="B354" s="16" t="s">
        <v>30</v>
      </c>
      <c r="C354" s="16" t="s">
        <v>137</v>
      </c>
      <c r="D354" s="16" t="s">
        <v>138</v>
      </c>
      <c r="E354" s="16" t="s">
        <v>140</v>
      </c>
      <c r="F354" s="16" t="s">
        <v>33</v>
      </c>
      <c r="G354" s="16">
        <v>1310</v>
      </c>
      <c r="H354" s="16">
        <v>3480</v>
      </c>
      <c r="I354" s="17" t="s">
        <v>141</v>
      </c>
      <c r="J354" s="32">
        <v>3880336</v>
      </c>
      <c r="K354" s="33">
        <v>3880336</v>
      </c>
      <c r="L354" s="33">
        <v>0</v>
      </c>
      <c r="M354" s="33">
        <v>0</v>
      </c>
      <c r="N354" s="33">
        <v>0</v>
      </c>
      <c r="O354" s="33">
        <v>3880336</v>
      </c>
      <c r="P354" s="33">
        <v>0</v>
      </c>
      <c r="Q354" s="33">
        <v>2710254.73</v>
      </c>
      <c r="R354" s="33">
        <v>0</v>
      </c>
      <c r="S354" s="33">
        <v>1170081.27</v>
      </c>
      <c r="T354" s="33">
        <v>1170081.27</v>
      </c>
      <c r="U354" s="33">
        <v>0</v>
      </c>
      <c r="V354" s="33">
        <v>0</v>
      </c>
      <c r="W354" s="33">
        <v>0</v>
      </c>
      <c r="X354" s="33">
        <v>0</v>
      </c>
      <c r="Y354" s="20">
        <f t="shared" si="56"/>
        <v>0.30154122478053447</v>
      </c>
      <c r="Z354" s="20">
        <f t="shared" si="57"/>
        <v>0.30154122478053447</v>
      </c>
      <c r="AA354" s="20">
        <f t="shared" si="58"/>
        <v>0.69845877521946553</v>
      </c>
      <c r="AB354" s="21">
        <f t="shared" si="59"/>
        <v>1</v>
      </c>
    </row>
    <row r="355" spans="1:28" ht="75" outlineLevel="4" x14ac:dyDescent="0.25">
      <c r="A355" s="15" t="s">
        <v>295</v>
      </c>
      <c r="B355" s="16" t="s">
        <v>30</v>
      </c>
      <c r="C355" s="16" t="s">
        <v>137</v>
      </c>
      <c r="D355" s="16" t="s">
        <v>138</v>
      </c>
      <c r="E355" s="16" t="s">
        <v>142</v>
      </c>
      <c r="F355" s="16" t="s">
        <v>33</v>
      </c>
      <c r="G355" s="16">
        <v>1310</v>
      </c>
      <c r="H355" s="16">
        <v>3480</v>
      </c>
      <c r="I355" s="17" t="s">
        <v>143</v>
      </c>
      <c r="J355" s="32">
        <v>14924826</v>
      </c>
      <c r="K355" s="33">
        <v>14924826</v>
      </c>
      <c r="L355" s="33">
        <v>0</v>
      </c>
      <c r="M355" s="33">
        <v>0</v>
      </c>
      <c r="N355" s="33">
        <v>0</v>
      </c>
      <c r="O355" s="33">
        <v>14924826</v>
      </c>
      <c r="P355" s="33">
        <v>0</v>
      </c>
      <c r="Q355" s="33">
        <v>11275716.5</v>
      </c>
      <c r="R355" s="33">
        <v>0</v>
      </c>
      <c r="S355" s="33">
        <v>3649109.5</v>
      </c>
      <c r="T355" s="33">
        <v>3649109.5</v>
      </c>
      <c r="U355" s="33">
        <v>0</v>
      </c>
      <c r="V355" s="33">
        <v>0</v>
      </c>
      <c r="W355" s="33">
        <v>0</v>
      </c>
      <c r="X355" s="33">
        <v>0</v>
      </c>
      <c r="Y355" s="20">
        <f t="shared" si="56"/>
        <v>0.24449929935531578</v>
      </c>
      <c r="Z355" s="20">
        <f t="shared" si="57"/>
        <v>0.24449929935531578</v>
      </c>
      <c r="AA355" s="20">
        <f t="shared" si="58"/>
        <v>0.75550070064468422</v>
      </c>
      <c r="AB355" s="21">
        <f t="shared" si="59"/>
        <v>1</v>
      </c>
    </row>
    <row r="356" spans="1:28" ht="45" outlineLevel="4" x14ac:dyDescent="0.25">
      <c r="A356" s="15" t="s">
        <v>295</v>
      </c>
      <c r="B356" s="16" t="s">
        <v>30</v>
      </c>
      <c r="C356" s="16" t="s">
        <v>137</v>
      </c>
      <c r="D356" s="16" t="s">
        <v>174</v>
      </c>
      <c r="E356" s="16"/>
      <c r="F356" s="16" t="s">
        <v>33</v>
      </c>
      <c r="G356" s="16">
        <v>1320</v>
      </c>
      <c r="H356" s="16">
        <v>3480</v>
      </c>
      <c r="I356" s="17" t="s">
        <v>175</v>
      </c>
      <c r="J356" s="32">
        <v>12704965</v>
      </c>
      <c r="K356" s="33">
        <v>12704965</v>
      </c>
      <c r="L356" s="33">
        <v>0</v>
      </c>
      <c r="M356" s="33">
        <v>0</v>
      </c>
      <c r="N356" s="33">
        <v>0</v>
      </c>
      <c r="O356" s="33">
        <v>12704965</v>
      </c>
      <c r="P356" s="33">
        <v>0</v>
      </c>
      <c r="Q356" s="33">
        <v>0</v>
      </c>
      <c r="R356" s="33">
        <v>0</v>
      </c>
      <c r="S356" s="33">
        <v>2574576.63</v>
      </c>
      <c r="T356" s="33">
        <v>2574576.63</v>
      </c>
      <c r="U356" s="33">
        <v>10130388.369999999</v>
      </c>
      <c r="V356" s="33">
        <v>10130388.369999999</v>
      </c>
      <c r="W356" s="33">
        <v>0</v>
      </c>
      <c r="X356" s="33">
        <v>10130388.370000001</v>
      </c>
      <c r="Y356" s="20">
        <f t="shared" si="56"/>
        <v>0.2026433469120143</v>
      </c>
      <c r="Z356" s="20">
        <f t="shared" si="57"/>
        <v>0.2026433469120143</v>
      </c>
      <c r="AA356" s="20">
        <f t="shared" si="58"/>
        <v>0</v>
      </c>
      <c r="AB356" s="21">
        <f t="shared" si="59"/>
        <v>0.2026433469120143</v>
      </c>
    </row>
    <row r="357" spans="1:28" outlineLevel="3" x14ac:dyDescent="0.25">
      <c r="A357" s="37"/>
      <c r="B357" s="37"/>
      <c r="C357" s="36" t="s">
        <v>466</v>
      </c>
      <c r="D357" s="37"/>
      <c r="E357" s="37"/>
      <c r="F357" s="37"/>
      <c r="G357" s="37"/>
      <c r="H357" s="37"/>
      <c r="I357" s="38"/>
      <c r="J357" s="39">
        <f t="shared" ref="J357:X357" si="64">SUBTOTAL(9,J353:J356)</f>
        <v>40953808</v>
      </c>
      <c r="K357" s="40">
        <f t="shared" si="64"/>
        <v>40953808</v>
      </c>
      <c r="L357" s="40">
        <f t="shared" si="64"/>
        <v>0</v>
      </c>
      <c r="M357" s="40">
        <f t="shared" si="64"/>
        <v>0</v>
      </c>
      <c r="N357" s="40">
        <v>0</v>
      </c>
      <c r="O357" s="40">
        <f t="shared" si="64"/>
        <v>40953808</v>
      </c>
      <c r="P357" s="40">
        <f t="shared" si="64"/>
        <v>0</v>
      </c>
      <c r="Q357" s="40">
        <f t="shared" si="64"/>
        <v>20851377.899999999</v>
      </c>
      <c r="R357" s="40">
        <f t="shared" si="64"/>
        <v>0</v>
      </c>
      <c r="S357" s="40">
        <f t="shared" si="64"/>
        <v>9972041.7300000004</v>
      </c>
      <c r="T357" s="40">
        <f t="shared" si="64"/>
        <v>9972041.7300000004</v>
      </c>
      <c r="U357" s="40">
        <f t="shared" si="64"/>
        <v>10130388.369999999</v>
      </c>
      <c r="V357" s="40">
        <f t="shared" si="64"/>
        <v>10130388.369999999</v>
      </c>
      <c r="W357" s="40">
        <f t="shared" si="64"/>
        <v>0</v>
      </c>
      <c r="X357" s="40">
        <f t="shared" si="64"/>
        <v>10130388.370000001</v>
      </c>
      <c r="Y357" s="41">
        <f t="shared" si="56"/>
        <v>0.24349485962331024</v>
      </c>
      <c r="Z357" s="41">
        <f t="shared" si="57"/>
        <v>0.24349485962331024</v>
      </c>
      <c r="AA357" s="41">
        <f t="shared" si="58"/>
        <v>0.5091438114863458</v>
      </c>
      <c r="AB357" s="41">
        <f t="shared" si="59"/>
        <v>0.75263867110965599</v>
      </c>
    </row>
    <row r="358" spans="1:28" ht="120" outlineLevel="4" x14ac:dyDescent="0.25">
      <c r="A358" s="15" t="s">
        <v>295</v>
      </c>
      <c r="B358" s="16" t="s">
        <v>30</v>
      </c>
      <c r="C358" s="16" t="s">
        <v>195</v>
      </c>
      <c r="D358" s="16" t="s">
        <v>196</v>
      </c>
      <c r="E358" s="16" t="s">
        <v>299</v>
      </c>
      <c r="F358" s="16" t="s">
        <v>33</v>
      </c>
      <c r="G358" s="16">
        <v>2310</v>
      </c>
      <c r="H358" s="16">
        <v>3480</v>
      </c>
      <c r="I358" s="17" t="s">
        <v>301</v>
      </c>
      <c r="J358" s="32">
        <v>4000000000</v>
      </c>
      <c r="K358" s="33">
        <v>4000000000</v>
      </c>
      <c r="L358" s="33">
        <v>0</v>
      </c>
      <c r="M358" s="33">
        <v>0</v>
      </c>
      <c r="N358" s="33">
        <v>0</v>
      </c>
      <c r="O358" s="33">
        <v>4000000000</v>
      </c>
      <c r="P358" s="33">
        <v>0</v>
      </c>
      <c r="Q358" s="33">
        <v>0</v>
      </c>
      <c r="R358" s="33">
        <v>0</v>
      </c>
      <c r="S358" s="33">
        <v>4000000000</v>
      </c>
      <c r="T358" s="33">
        <v>4000000000</v>
      </c>
      <c r="U358" s="33">
        <v>0</v>
      </c>
      <c r="V358" s="33">
        <v>0</v>
      </c>
      <c r="W358" s="33">
        <v>0</v>
      </c>
      <c r="X358" s="33">
        <v>0</v>
      </c>
      <c r="Y358" s="20">
        <f t="shared" si="56"/>
        <v>1</v>
      </c>
      <c r="Z358" s="20">
        <f t="shared" si="57"/>
        <v>1</v>
      </c>
      <c r="AA358" s="20">
        <f t="shared" si="58"/>
        <v>0</v>
      </c>
      <c r="AB358" s="21">
        <f t="shared" si="59"/>
        <v>1</v>
      </c>
    </row>
    <row r="359" spans="1:28" ht="120" outlineLevel="4" x14ac:dyDescent="0.25">
      <c r="A359" s="15" t="s">
        <v>295</v>
      </c>
      <c r="B359" s="16" t="s">
        <v>30</v>
      </c>
      <c r="C359" s="16" t="s">
        <v>195</v>
      </c>
      <c r="D359" s="16" t="s">
        <v>196</v>
      </c>
      <c r="E359" s="16" t="s">
        <v>299</v>
      </c>
      <c r="F359" s="16">
        <v>280</v>
      </c>
      <c r="G359" s="16">
        <v>2310</v>
      </c>
      <c r="H359" s="16">
        <v>3480</v>
      </c>
      <c r="I359" s="17" t="s">
        <v>300</v>
      </c>
      <c r="J359" s="32">
        <v>16610360550</v>
      </c>
      <c r="K359" s="33">
        <v>16610360550</v>
      </c>
      <c r="L359" s="33">
        <v>0</v>
      </c>
      <c r="M359" s="33">
        <v>0</v>
      </c>
      <c r="N359" s="33">
        <v>0</v>
      </c>
      <c r="O359" s="33">
        <v>16610360550</v>
      </c>
      <c r="P359" s="33">
        <v>0</v>
      </c>
      <c r="Q359" s="33">
        <v>9912196001.1900005</v>
      </c>
      <c r="R359" s="33">
        <v>0</v>
      </c>
      <c r="S359" s="33">
        <v>6698164548.8100004</v>
      </c>
      <c r="T359" s="33">
        <v>6698164548.8100004</v>
      </c>
      <c r="U359" s="33">
        <v>0</v>
      </c>
      <c r="V359" s="33">
        <v>0</v>
      </c>
      <c r="W359" s="33">
        <v>0</v>
      </c>
      <c r="X359" s="33">
        <v>-9.5367431640625E-7</v>
      </c>
      <c r="Y359" s="20">
        <f t="shared" si="56"/>
        <v>0.40325220687699043</v>
      </c>
      <c r="Z359" s="20">
        <f t="shared" si="57"/>
        <v>0.40325220687699043</v>
      </c>
      <c r="AA359" s="20">
        <f t="shared" si="58"/>
        <v>0.59674779312300963</v>
      </c>
      <c r="AB359" s="21">
        <f t="shared" si="59"/>
        <v>1</v>
      </c>
    </row>
    <row r="360" spans="1:28" outlineLevel="3" x14ac:dyDescent="0.25">
      <c r="A360" s="37"/>
      <c r="B360" s="37"/>
      <c r="C360" s="36" t="s">
        <v>467</v>
      </c>
      <c r="D360" s="37"/>
      <c r="E360" s="37"/>
      <c r="F360" s="37"/>
      <c r="G360" s="37"/>
      <c r="H360" s="37"/>
      <c r="I360" s="38"/>
      <c r="J360" s="39">
        <f t="shared" ref="J360:X360" si="65">SUBTOTAL(9,J358:J359)</f>
        <v>20610360550</v>
      </c>
      <c r="K360" s="40">
        <f t="shared" si="65"/>
        <v>20610360550</v>
      </c>
      <c r="L360" s="40">
        <f t="shared" si="65"/>
        <v>0</v>
      </c>
      <c r="M360" s="40">
        <f t="shared" si="65"/>
        <v>0</v>
      </c>
      <c r="N360" s="40">
        <v>0</v>
      </c>
      <c r="O360" s="40">
        <f t="shared" si="65"/>
        <v>20610360550</v>
      </c>
      <c r="P360" s="40">
        <f t="shared" si="65"/>
        <v>0</v>
      </c>
      <c r="Q360" s="40">
        <f t="shared" si="65"/>
        <v>9912196001.1900005</v>
      </c>
      <c r="R360" s="40">
        <f t="shared" si="65"/>
        <v>0</v>
      </c>
      <c r="S360" s="40">
        <f t="shared" si="65"/>
        <v>10698164548.810001</v>
      </c>
      <c r="T360" s="40">
        <f t="shared" si="65"/>
        <v>10698164548.810001</v>
      </c>
      <c r="U360" s="40">
        <f t="shared" si="65"/>
        <v>0</v>
      </c>
      <c r="V360" s="40">
        <f t="shared" si="65"/>
        <v>0</v>
      </c>
      <c r="W360" s="40">
        <f t="shared" si="65"/>
        <v>0</v>
      </c>
      <c r="X360" s="40">
        <f t="shared" si="65"/>
        <v>-9.5367431640625E-7</v>
      </c>
      <c r="Y360" s="41">
        <f t="shared" si="56"/>
        <v>0.51906731679228202</v>
      </c>
      <c r="Z360" s="41">
        <f t="shared" si="57"/>
        <v>0.51906731679228202</v>
      </c>
      <c r="AA360" s="41">
        <f t="shared" si="58"/>
        <v>0.48093268320771809</v>
      </c>
      <c r="AB360" s="41">
        <f t="shared" si="59"/>
        <v>1</v>
      </c>
    </row>
    <row r="361" spans="1:28" outlineLevel="2" x14ac:dyDescent="0.25">
      <c r="A361" s="37"/>
      <c r="B361" s="37" t="s">
        <v>456</v>
      </c>
      <c r="C361" s="36"/>
      <c r="D361" s="37"/>
      <c r="E361" s="37"/>
      <c r="F361" s="37"/>
      <c r="G361" s="37"/>
      <c r="H361" s="37"/>
      <c r="I361" s="38"/>
      <c r="J361" s="39">
        <f t="shared" ref="J361:X361" si="66">SUBTOTAL(9,J327:J359)</f>
        <v>29658687858</v>
      </c>
      <c r="K361" s="40">
        <f t="shared" si="66"/>
        <v>29658687858</v>
      </c>
      <c r="L361" s="40">
        <f t="shared" si="66"/>
        <v>0</v>
      </c>
      <c r="M361" s="40">
        <f t="shared" si="66"/>
        <v>0</v>
      </c>
      <c r="N361" s="40">
        <v>0</v>
      </c>
      <c r="O361" s="40">
        <f t="shared" si="66"/>
        <v>29658687858</v>
      </c>
      <c r="P361" s="40">
        <f t="shared" si="66"/>
        <v>1984797693.9400001</v>
      </c>
      <c r="Q361" s="40">
        <f t="shared" si="66"/>
        <v>11123113512.130001</v>
      </c>
      <c r="R361" s="40">
        <f t="shared" si="66"/>
        <v>0</v>
      </c>
      <c r="S361" s="40">
        <f t="shared" si="66"/>
        <v>11458290261.66</v>
      </c>
      <c r="T361" s="40">
        <f t="shared" si="66"/>
        <v>11430557861.66</v>
      </c>
      <c r="U361" s="40">
        <f t="shared" si="66"/>
        <v>5045435265.3100004</v>
      </c>
      <c r="V361" s="40">
        <f t="shared" si="66"/>
        <v>5092486390.2700005</v>
      </c>
      <c r="W361" s="40">
        <f t="shared" si="66"/>
        <v>0</v>
      </c>
      <c r="X361" s="40">
        <f t="shared" si="66"/>
        <v>5092486390.2699995</v>
      </c>
      <c r="Y361" s="41">
        <f t="shared" si="56"/>
        <v>0.38633840837868666</v>
      </c>
      <c r="Z361" s="41">
        <f t="shared" si="57"/>
        <v>0.38633840837868666</v>
      </c>
      <c r="AA361" s="41">
        <f t="shared" si="58"/>
        <v>0.44195856771641817</v>
      </c>
      <c r="AB361" s="41">
        <f t="shared" si="59"/>
        <v>0.82829697609510489</v>
      </c>
    </row>
    <row r="362" spans="1:28" outlineLevel="1" x14ac:dyDescent="0.25">
      <c r="A362" s="34" t="s">
        <v>302</v>
      </c>
      <c r="B362" s="34"/>
      <c r="C362" s="34"/>
      <c r="D362" s="34"/>
      <c r="E362" s="34"/>
      <c r="F362" s="34"/>
      <c r="G362" s="34"/>
      <c r="H362" s="34"/>
      <c r="I362" s="35"/>
      <c r="J362" s="29">
        <f t="shared" ref="J362:X362" si="67">SUBTOTAL(9,J327:J359)</f>
        <v>29658687858</v>
      </c>
      <c r="K362" s="30">
        <f t="shared" si="67"/>
        <v>29658687858</v>
      </c>
      <c r="L362" s="30">
        <f t="shared" si="67"/>
        <v>0</v>
      </c>
      <c r="M362" s="30">
        <f t="shared" si="67"/>
        <v>0</v>
      </c>
      <c r="N362" s="30">
        <v>0</v>
      </c>
      <c r="O362" s="30">
        <f t="shared" si="67"/>
        <v>29658687858</v>
      </c>
      <c r="P362" s="30">
        <f t="shared" si="67"/>
        <v>1984797693.9400001</v>
      </c>
      <c r="Q362" s="30">
        <f t="shared" si="67"/>
        <v>11123113512.130001</v>
      </c>
      <c r="R362" s="30">
        <f t="shared" si="67"/>
        <v>0</v>
      </c>
      <c r="S362" s="30">
        <f t="shared" si="67"/>
        <v>11458290261.66</v>
      </c>
      <c r="T362" s="30">
        <f t="shared" si="67"/>
        <v>11430557861.66</v>
      </c>
      <c r="U362" s="30">
        <f t="shared" si="67"/>
        <v>5045435265.3100004</v>
      </c>
      <c r="V362" s="30">
        <f t="shared" si="67"/>
        <v>5092486390.2700005</v>
      </c>
      <c r="W362" s="30">
        <f t="shared" si="67"/>
        <v>0</v>
      </c>
      <c r="X362" s="30">
        <f t="shared" si="67"/>
        <v>5092486390.2699995</v>
      </c>
      <c r="Y362" s="31">
        <f t="shared" si="56"/>
        <v>0.38633840837868666</v>
      </c>
      <c r="Z362" s="31">
        <f t="shared" si="57"/>
        <v>0.38633840837868666</v>
      </c>
      <c r="AA362" s="31">
        <f t="shared" si="58"/>
        <v>0.44195856771641817</v>
      </c>
      <c r="AB362" s="31">
        <f t="shared" si="59"/>
        <v>0.82829697609510489</v>
      </c>
    </row>
    <row r="363" spans="1:28" outlineLevel="4" x14ac:dyDescent="0.25">
      <c r="A363" s="15" t="s">
        <v>303</v>
      </c>
      <c r="B363" s="16" t="s">
        <v>30</v>
      </c>
      <c r="C363" s="16" t="s">
        <v>31</v>
      </c>
      <c r="D363" s="16" t="s">
        <v>32</v>
      </c>
      <c r="E363" s="16"/>
      <c r="F363" s="16" t="s">
        <v>33</v>
      </c>
      <c r="G363" s="16">
        <v>1111</v>
      </c>
      <c r="H363" s="16">
        <v>3480</v>
      </c>
      <c r="I363" s="17" t="s">
        <v>34</v>
      </c>
      <c r="J363" s="32">
        <v>2535925588</v>
      </c>
      <c r="K363" s="33">
        <v>2535925588</v>
      </c>
      <c r="L363" s="33">
        <v>0</v>
      </c>
      <c r="M363" s="33">
        <v>0</v>
      </c>
      <c r="N363" s="33">
        <v>0</v>
      </c>
      <c r="O363" s="33">
        <v>2535925588</v>
      </c>
      <c r="P363" s="33">
        <v>0</v>
      </c>
      <c r="Q363" s="33">
        <v>0</v>
      </c>
      <c r="R363" s="33">
        <v>0</v>
      </c>
      <c r="S363" s="33">
        <v>599337357.86000001</v>
      </c>
      <c r="T363" s="33">
        <v>599337357.86000001</v>
      </c>
      <c r="U363" s="33">
        <v>1936588230.1400001</v>
      </c>
      <c r="V363" s="33">
        <v>1936588230.1400001</v>
      </c>
      <c r="W363" s="33">
        <v>0</v>
      </c>
      <c r="X363" s="33">
        <v>1936588230.1399999</v>
      </c>
      <c r="Y363" s="20">
        <f t="shared" si="56"/>
        <v>0.23633870043193081</v>
      </c>
      <c r="Z363" s="20">
        <f t="shared" si="57"/>
        <v>0.23633870043193081</v>
      </c>
      <c r="AA363" s="20">
        <f t="shared" si="58"/>
        <v>0</v>
      </c>
      <c r="AB363" s="21">
        <f t="shared" si="59"/>
        <v>0.23633870043193081</v>
      </c>
    </row>
    <row r="364" spans="1:28" outlineLevel="4" x14ac:dyDescent="0.25">
      <c r="A364" s="15" t="s">
        <v>303</v>
      </c>
      <c r="B364" s="16" t="s">
        <v>30</v>
      </c>
      <c r="C364" s="16" t="s">
        <v>31</v>
      </c>
      <c r="D364" s="16" t="s">
        <v>35</v>
      </c>
      <c r="E364" s="16"/>
      <c r="F364" s="16" t="s">
        <v>33</v>
      </c>
      <c r="G364" s="16">
        <v>1111</v>
      </c>
      <c r="H364" s="16">
        <v>3480</v>
      </c>
      <c r="I364" s="17" t="s">
        <v>36</v>
      </c>
      <c r="J364" s="32">
        <v>1958138</v>
      </c>
      <c r="K364" s="33">
        <v>1958138</v>
      </c>
      <c r="L364" s="33">
        <v>0</v>
      </c>
      <c r="M364" s="33">
        <v>0</v>
      </c>
      <c r="N364" s="33">
        <v>0</v>
      </c>
      <c r="O364" s="33">
        <v>1958138</v>
      </c>
      <c r="P364" s="33">
        <v>0</v>
      </c>
      <c r="Q364" s="33">
        <v>0</v>
      </c>
      <c r="R364" s="33">
        <v>0</v>
      </c>
      <c r="S364" s="33">
        <v>0</v>
      </c>
      <c r="T364" s="33">
        <v>0</v>
      </c>
      <c r="U364" s="33">
        <v>1958138</v>
      </c>
      <c r="V364" s="33">
        <v>1958138</v>
      </c>
      <c r="W364" s="33">
        <v>0</v>
      </c>
      <c r="X364" s="33">
        <v>1958138</v>
      </c>
      <c r="Y364" s="20">
        <f t="shared" si="56"/>
        <v>0</v>
      </c>
      <c r="Z364" s="20">
        <f t="shared" si="57"/>
        <v>0</v>
      </c>
      <c r="AA364" s="20">
        <f t="shared" si="58"/>
        <v>0</v>
      </c>
      <c r="AB364" s="21">
        <f t="shared" si="59"/>
        <v>0</v>
      </c>
    </row>
    <row r="365" spans="1:28" outlineLevel="4" x14ac:dyDescent="0.25">
      <c r="A365" s="15" t="s">
        <v>303</v>
      </c>
      <c r="B365" s="16" t="s">
        <v>30</v>
      </c>
      <c r="C365" s="16" t="s">
        <v>31</v>
      </c>
      <c r="D365" s="16" t="s">
        <v>37</v>
      </c>
      <c r="E365" s="16"/>
      <c r="F365" s="16" t="s">
        <v>33</v>
      </c>
      <c r="G365" s="16">
        <v>1111</v>
      </c>
      <c r="H365" s="16">
        <v>3480</v>
      </c>
      <c r="I365" s="17" t="s">
        <v>38</v>
      </c>
      <c r="J365" s="32">
        <v>3780374</v>
      </c>
      <c r="K365" s="33">
        <v>3780374</v>
      </c>
      <c r="L365" s="33">
        <v>0</v>
      </c>
      <c r="M365" s="33">
        <v>0</v>
      </c>
      <c r="N365" s="33">
        <v>0</v>
      </c>
      <c r="O365" s="33">
        <v>3780374</v>
      </c>
      <c r="P365" s="33">
        <v>0</v>
      </c>
      <c r="Q365" s="33">
        <v>0</v>
      </c>
      <c r="R365" s="33">
        <v>0</v>
      </c>
      <c r="S365" s="33">
        <v>618206.91</v>
      </c>
      <c r="T365" s="33">
        <v>618206.91</v>
      </c>
      <c r="U365" s="33">
        <v>3162167.09</v>
      </c>
      <c r="V365" s="33">
        <v>3162167.09</v>
      </c>
      <c r="W365" s="33">
        <v>0</v>
      </c>
      <c r="X365" s="33">
        <v>3162167.09</v>
      </c>
      <c r="Y365" s="20">
        <f t="shared" si="56"/>
        <v>0.16353062157342105</v>
      </c>
      <c r="Z365" s="20">
        <f t="shared" si="57"/>
        <v>0.16353062157342105</v>
      </c>
      <c r="AA365" s="20">
        <f t="shared" si="58"/>
        <v>0</v>
      </c>
      <c r="AB365" s="21">
        <f t="shared" si="59"/>
        <v>0.16353062157342105</v>
      </c>
    </row>
    <row r="366" spans="1:28" outlineLevel="4" x14ac:dyDescent="0.25">
      <c r="A366" s="15" t="s">
        <v>303</v>
      </c>
      <c r="B366" s="16" t="s">
        <v>30</v>
      </c>
      <c r="C366" s="16" t="s">
        <v>31</v>
      </c>
      <c r="D366" s="16" t="s">
        <v>41</v>
      </c>
      <c r="E366" s="16"/>
      <c r="F366" s="16" t="s">
        <v>33</v>
      </c>
      <c r="G366" s="16">
        <v>1111</v>
      </c>
      <c r="H366" s="16">
        <v>3480</v>
      </c>
      <c r="I366" s="17" t="s">
        <v>42</v>
      </c>
      <c r="J366" s="32">
        <v>858716501</v>
      </c>
      <c r="K366" s="33">
        <v>858716501</v>
      </c>
      <c r="L366" s="33">
        <v>0</v>
      </c>
      <c r="M366" s="33">
        <v>0</v>
      </c>
      <c r="N366" s="33">
        <v>0</v>
      </c>
      <c r="O366" s="33">
        <v>858716501</v>
      </c>
      <c r="P366" s="33">
        <v>0</v>
      </c>
      <c r="Q366" s="33">
        <v>0</v>
      </c>
      <c r="R366" s="33">
        <v>0</v>
      </c>
      <c r="S366" s="33">
        <v>198607134.13999999</v>
      </c>
      <c r="T366" s="33">
        <v>198607134.13999999</v>
      </c>
      <c r="U366" s="33">
        <v>660109366.86000001</v>
      </c>
      <c r="V366" s="33">
        <v>660109366.86000001</v>
      </c>
      <c r="W366" s="33">
        <v>0</v>
      </c>
      <c r="X366" s="33">
        <v>660109366.86000001</v>
      </c>
      <c r="Y366" s="20">
        <f t="shared" si="56"/>
        <v>0.23128370528424255</v>
      </c>
      <c r="Z366" s="20">
        <f t="shared" si="57"/>
        <v>0.23128370528424255</v>
      </c>
      <c r="AA366" s="20">
        <f t="shared" si="58"/>
        <v>0</v>
      </c>
      <c r="AB366" s="21">
        <f t="shared" si="59"/>
        <v>0.23128370528424255</v>
      </c>
    </row>
    <row r="367" spans="1:28" ht="30" outlineLevel="4" x14ac:dyDescent="0.25">
      <c r="A367" s="15" t="s">
        <v>303</v>
      </c>
      <c r="B367" s="16" t="s">
        <v>30</v>
      </c>
      <c r="C367" s="16" t="s">
        <v>31</v>
      </c>
      <c r="D367" s="16" t="s">
        <v>43</v>
      </c>
      <c r="E367" s="16"/>
      <c r="F367" s="16" t="s">
        <v>33</v>
      </c>
      <c r="G367" s="16">
        <v>1111</v>
      </c>
      <c r="H367" s="16">
        <v>3480</v>
      </c>
      <c r="I367" s="17" t="s">
        <v>44</v>
      </c>
      <c r="J367" s="32">
        <v>1194783130</v>
      </c>
      <c r="K367" s="33">
        <v>1194783130</v>
      </c>
      <c r="L367" s="33">
        <v>0</v>
      </c>
      <c r="M367" s="33">
        <v>0</v>
      </c>
      <c r="N367" s="33">
        <v>0</v>
      </c>
      <c r="O367" s="33">
        <v>1194783130</v>
      </c>
      <c r="P367" s="33">
        <v>0</v>
      </c>
      <c r="Q367" s="33">
        <v>0</v>
      </c>
      <c r="R367" s="33">
        <v>0</v>
      </c>
      <c r="S367" s="33">
        <v>297053510.22000003</v>
      </c>
      <c r="T367" s="33">
        <v>297053510.22000003</v>
      </c>
      <c r="U367" s="33">
        <v>897729619.77999997</v>
      </c>
      <c r="V367" s="33">
        <v>897729619.77999997</v>
      </c>
      <c r="W367" s="33">
        <v>0</v>
      </c>
      <c r="X367" s="33">
        <v>897729619.77999997</v>
      </c>
      <c r="Y367" s="20">
        <f t="shared" si="56"/>
        <v>0.24862546412084011</v>
      </c>
      <c r="Z367" s="20">
        <f t="shared" si="57"/>
        <v>0.24862546412084011</v>
      </c>
      <c r="AA367" s="20">
        <f t="shared" si="58"/>
        <v>0</v>
      </c>
      <c r="AB367" s="21">
        <f t="shared" si="59"/>
        <v>0.24862546412084011</v>
      </c>
    </row>
    <row r="368" spans="1:28" outlineLevel="4" x14ac:dyDescent="0.25">
      <c r="A368" s="15" t="s">
        <v>303</v>
      </c>
      <c r="B368" s="16" t="s">
        <v>30</v>
      </c>
      <c r="C368" s="16" t="s">
        <v>31</v>
      </c>
      <c r="D368" s="16" t="s">
        <v>45</v>
      </c>
      <c r="E368" s="16"/>
      <c r="F368" s="16" t="s">
        <v>33</v>
      </c>
      <c r="G368" s="16">
        <v>1111</v>
      </c>
      <c r="H368" s="16">
        <v>3480</v>
      </c>
      <c r="I368" s="17" t="s">
        <v>46</v>
      </c>
      <c r="J368" s="32">
        <v>442239355</v>
      </c>
      <c r="K368" s="33">
        <v>442239355</v>
      </c>
      <c r="L368" s="33">
        <v>0</v>
      </c>
      <c r="M368" s="33">
        <v>0</v>
      </c>
      <c r="N368" s="33">
        <v>0</v>
      </c>
      <c r="O368" s="33">
        <v>442239355</v>
      </c>
      <c r="P368" s="33">
        <v>0</v>
      </c>
      <c r="Q368" s="33">
        <v>0</v>
      </c>
      <c r="R368" s="33">
        <v>0</v>
      </c>
      <c r="S368" s="33">
        <v>7053103.2400000002</v>
      </c>
      <c r="T368" s="33">
        <v>7053103.2400000002</v>
      </c>
      <c r="U368" s="33">
        <v>435186251.75999999</v>
      </c>
      <c r="V368" s="33">
        <v>435186251.75999999</v>
      </c>
      <c r="W368" s="33">
        <v>0</v>
      </c>
      <c r="X368" s="33">
        <v>435186251.75999999</v>
      </c>
      <c r="Y368" s="20">
        <f t="shared" si="56"/>
        <v>1.5948610543717892E-2</v>
      </c>
      <c r="Z368" s="20">
        <f t="shared" si="57"/>
        <v>1.5948610543717892E-2</v>
      </c>
      <c r="AA368" s="20">
        <f t="shared" si="58"/>
        <v>0</v>
      </c>
      <c r="AB368" s="21">
        <f t="shared" si="59"/>
        <v>1.5948610543717892E-2</v>
      </c>
    </row>
    <row r="369" spans="1:28" outlineLevel="4" x14ac:dyDescent="0.25">
      <c r="A369" s="15" t="s">
        <v>303</v>
      </c>
      <c r="B369" s="16" t="s">
        <v>30</v>
      </c>
      <c r="C369" s="16" t="s">
        <v>31</v>
      </c>
      <c r="D369" s="16" t="s">
        <v>47</v>
      </c>
      <c r="E369" s="16"/>
      <c r="F369" s="16" t="s">
        <v>33</v>
      </c>
      <c r="G369" s="16">
        <v>1111</v>
      </c>
      <c r="H369" s="16">
        <v>3480</v>
      </c>
      <c r="I369" s="17" t="s">
        <v>48</v>
      </c>
      <c r="J369" s="32">
        <v>396560082</v>
      </c>
      <c r="K369" s="33">
        <v>396560082</v>
      </c>
      <c r="L369" s="33">
        <v>0</v>
      </c>
      <c r="M369" s="33">
        <v>0</v>
      </c>
      <c r="N369" s="33">
        <v>0</v>
      </c>
      <c r="O369" s="33">
        <v>396560082</v>
      </c>
      <c r="P369" s="33">
        <v>0</v>
      </c>
      <c r="Q369" s="33">
        <v>1049417</v>
      </c>
      <c r="R369" s="33">
        <v>0</v>
      </c>
      <c r="S369" s="33">
        <v>388246766.5</v>
      </c>
      <c r="T369" s="33">
        <v>388246766.5</v>
      </c>
      <c r="U369" s="33">
        <v>7263898.5</v>
      </c>
      <c r="V369" s="33">
        <v>7263898.5</v>
      </c>
      <c r="W369" s="33">
        <v>0</v>
      </c>
      <c r="X369" s="33">
        <v>7263898.5</v>
      </c>
      <c r="Y369" s="20">
        <f t="shared" si="56"/>
        <v>0.97903642883551756</v>
      </c>
      <c r="Z369" s="20">
        <f t="shared" si="57"/>
        <v>0.97903642883551756</v>
      </c>
      <c r="AA369" s="20">
        <f t="shared" si="58"/>
        <v>2.6463001387013029E-3</v>
      </c>
      <c r="AB369" s="21">
        <f t="shared" si="59"/>
        <v>0.98168272897421882</v>
      </c>
    </row>
    <row r="370" spans="1:28" outlineLevel="4" x14ac:dyDescent="0.25">
      <c r="A370" s="15" t="s">
        <v>303</v>
      </c>
      <c r="B370" s="16" t="s">
        <v>30</v>
      </c>
      <c r="C370" s="16" t="s">
        <v>31</v>
      </c>
      <c r="D370" s="16" t="s">
        <v>49</v>
      </c>
      <c r="E370" s="16"/>
      <c r="F370" s="16" t="s">
        <v>33</v>
      </c>
      <c r="G370" s="16">
        <v>1111</v>
      </c>
      <c r="H370" s="16">
        <v>3480</v>
      </c>
      <c r="I370" s="17" t="s">
        <v>50</v>
      </c>
      <c r="J370" s="32">
        <v>507776831</v>
      </c>
      <c r="K370" s="33">
        <v>507776831</v>
      </c>
      <c r="L370" s="33">
        <v>0</v>
      </c>
      <c r="M370" s="33">
        <v>0</v>
      </c>
      <c r="N370" s="33">
        <v>0</v>
      </c>
      <c r="O370" s="33">
        <v>507776831</v>
      </c>
      <c r="P370" s="33">
        <v>0</v>
      </c>
      <c r="Q370" s="33">
        <v>0</v>
      </c>
      <c r="R370" s="33">
        <v>0</v>
      </c>
      <c r="S370" s="33">
        <v>110826417.87</v>
      </c>
      <c r="T370" s="33">
        <v>110826417.87</v>
      </c>
      <c r="U370" s="33">
        <v>396950413.13</v>
      </c>
      <c r="V370" s="33">
        <v>396950413.13</v>
      </c>
      <c r="W370" s="33">
        <v>0</v>
      </c>
      <c r="X370" s="33">
        <v>396950413.13</v>
      </c>
      <c r="Y370" s="20">
        <f t="shared" si="56"/>
        <v>0.21825812267121736</v>
      </c>
      <c r="Z370" s="20">
        <f t="shared" si="57"/>
        <v>0.21825812267121736</v>
      </c>
      <c r="AA370" s="20">
        <f t="shared" si="58"/>
        <v>0</v>
      </c>
      <c r="AB370" s="21">
        <f t="shared" si="59"/>
        <v>0.21825812267121736</v>
      </c>
    </row>
    <row r="371" spans="1:28" ht="120" outlineLevel="4" x14ac:dyDescent="0.25">
      <c r="A371" s="15" t="s">
        <v>303</v>
      </c>
      <c r="B371" s="16" t="s">
        <v>30</v>
      </c>
      <c r="C371" s="16" t="s">
        <v>31</v>
      </c>
      <c r="D371" s="16" t="s">
        <v>51</v>
      </c>
      <c r="E371" s="16" t="s">
        <v>52</v>
      </c>
      <c r="F371" s="16" t="s">
        <v>33</v>
      </c>
      <c r="G371" s="16">
        <v>1112</v>
      </c>
      <c r="H371" s="16">
        <v>3480</v>
      </c>
      <c r="I371" s="17" t="s">
        <v>53</v>
      </c>
      <c r="J371" s="32">
        <v>511543872</v>
      </c>
      <c r="K371" s="33">
        <v>511543872</v>
      </c>
      <c r="L371" s="33">
        <v>0</v>
      </c>
      <c r="M371" s="33">
        <v>0</v>
      </c>
      <c r="N371" s="33">
        <v>0</v>
      </c>
      <c r="O371" s="33">
        <v>511543872</v>
      </c>
      <c r="P371" s="33">
        <v>0</v>
      </c>
      <c r="Q371" s="33">
        <v>370023936</v>
      </c>
      <c r="R371" s="33">
        <v>0</v>
      </c>
      <c r="S371" s="33">
        <v>141519936</v>
      </c>
      <c r="T371" s="33">
        <v>141519936</v>
      </c>
      <c r="U371" s="33">
        <v>0</v>
      </c>
      <c r="V371" s="33">
        <v>0</v>
      </c>
      <c r="W371" s="33">
        <v>0</v>
      </c>
      <c r="X371" s="33">
        <v>0</v>
      </c>
      <c r="Y371" s="20">
        <f t="shared" si="56"/>
        <v>0.27665258787422242</v>
      </c>
      <c r="Z371" s="20">
        <f t="shared" si="57"/>
        <v>0.27665258787422242</v>
      </c>
      <c r="AA371" s="20">
        <f t="shared" si="58"/>
        <v>0.72334741212577758</v>
      </c>
      <c r="AB371" s="21">
        <f t="shared" si="59"/>
        <v>1</v>
      </c>
    </row>
    <row r="372" spans="1:28" ht="75" outlineLevel="4" x14ac:dyDescent="0.25">
      <c r="A372" s="15" t="s">
        <v>303</v>
      </c>
      <c r="B372" s="16" t="s">
        <v>30</v>
      </c>
      <c r="C372" s="16" t="s">
        <v>31</v>
      </c>
      <c r="D372" s="16" t="s">
        <v>54</v>
      </c>
      <c r="E372" s="16" t="s">
        <v>52</v>
      </c>
      <c r="F372" s="16" t="s">
        <v>33</v>
      </c>
      <c r="G372" s="16">
        <v>1112</v>
      </c>
      <c r="H372" s="16">
        <v>3480</v>
      </c>
      <c r="I372" s="17" t="s">
        <v>55</v>
      </c>
      <c r="J372" s="32">
        <v>27651020</v>
      </c>
      <c r="K372" s="33">
        <v>27651020</v>
      </c>
      <c r="L372" s="33">
        <v>0</v>
      </c>
      <c r="M372" s="33">
        <v>0</v>
      </c>
      <c r="N372" s="33">
        <v>0</v>
      </c>
      <c r="O372" s="33">
        <v>27651020</v>
      </c>
      <c r="P372" s="33">
        <v>0</v>
      </c>
      <c r="Q372" s="33">
        <v>19997588</v>
      </c>
      <c r="R372" s="33">
        <v>0</v>
      </c>
      <c r="S372" s="33">
        <v>7653432</v>
      </c>
      <c r="T372" s="33">
        <v>7653432</v>
      </c>
      <c r="U372" s="33">
        <v>0</v>
      </c>
      <c r="V372" s="33">
        <v>0</v>
      </c>
      <c r="W372" s="33">
        <v>0</v>
      </c>
      <c r="X372" s="33">
        <v>0</v>
      </c>
      <c r="Y372" s="20">
        <f t="shared" si="56"/>
        <v>0.27678660678701905</v>
      </c>
      <c r="Z372" s="20">
        <f t="shared" si="57"/>
        <v>0.27678660678701905</v>
      </c>
      <c r="AA372" s="20">
        <f t="shared" si="58"/>
        <v>0.72321339321298095</v>
      </c>
      <c r="AB372" s="21">
        <f t="shared" si="59"/>
        <v>1</v>
      </c>
    </row>
    <row r="373" spans="1:28" ht="120" outlineLevel="4" x14ac:dyDescent="0.25">
      <c r="A373" s="15" t="s">
        <v>303</v>
      </c>
      <c r="B373" s="16" t="s">
        <v>30</v>
      </c>
      <c r="C373" s="16" t="s">
        <v>31</v>
      </c>
      <c r="D373" s="16" t="s">
        <v>56</v>
      </c>
      <c r="E373" s="16" t="s">
        <v>52</v>
      </c>
      <c r="F373" s="16" t="s">
        <v>33</v>
      </c>
      <c r="G373" s="16">
        <v>1112</v>
      </c>
      <c r="H373" s="16">
        <v>3480</v>
      </c>
      <c r="I373" s="17" t="s">
        <v>57</v>
      </c>
      <c r="J373" s="32">
        <v>97318723</v>
      </c>
      <c r="K373" s="33">
        <v>97318723</v>
      </c>
      <c r="L373" s="33">
        <v>0</v>
      </c>
      <c r="M373" s="33">
        <v>0</v>
      </c>
      <c r="N373" s="33">
        <v>0</v>
      </c>
      <c r="O373" s="33">
        <v>97318723</v>
      </c>
      <c r="P373" s="33">
        <v>0</v>
      </c>
      <c r="Q373" s="33">
        <v>73003126</v>
      </c>
      <c r="R373" s="33">
        <v>0</v>
      </c>
      <c r="S373" s="33">
        <v>24315597</v>
      </c>
      <c r="T373" s="33">
        <v>24315597</v>
      </c>
      <c r="U373" s="33">
        <v>0</v>
      </c>
      <c r="V373" s="33">
        <v>0</v>
      </c>
      <c r="W373" s="33">
        <v>0</v>
      </c>
      <c r="X373" s="33">
        <v>0</v>
      </c>
      <c r="Y373" s="20">
        <f t="shared" si="56"/>
        <v>0.24985528221532458</v>
      </c>
      <c r="Z373" s="20">
        <f t="shared" si="57"/>
        <v>0.24985528221532458</v>
      </c>
      <c r="AA373" s="20">
        <f t="shared" si="58"/>
        <v>0.7501447177846754</v>
      </c>
      <c r="AB373" s="21">
        <f t="shared" si="59"/>
        <v>1</v>
      </c>
    </row>
    <row r="374" spans="1:28" ht="90" outlineLevel="4" x14ac:dyDescent="0.25">
      <c r="A374" s="15" t="s">
        <v>303</v>
      </c>
      <c r="B374" s="16" t="s">
        <v>30</v>
      </c>
      <c r="C374" s="16" t="s">
        <v>31</v>
      </c>
      <c r="D374" s="16" t="s">
        <v>58</v>
      </c>
      <c r="E374" s="16" t="s">
        <v>52</v>
      </c>
      <c r="F374" s="16" t="s">
        <v>33</v>
      </c>
      <c r="G374" s="16">
        <v>1112</v>
      </c>
      <c r="H374" s="16">
        <v>3480</v>
      </c>
      <c r="I374" s="17" t="s">
        <v>59</v>
      </c>
      <c r="J374" s="32">
        <v>165906121</v>
      </c>
      <c r="K374" s="33">
        <v>165906121</v>
      </c>
      <c r="L374" s="33">
        <v>0</v>
      </c>
      <c r="M374" s="33">
        <v>0</v>
      </c>
      <c r="N374" s="33">
        <v>0</v>
      </c>
      <c r="O374" s="33">
        <v>165906121</v>
      </c>
      <c r="P374" s="33">
        <v>0</v>
      </c>
      <c r="Q374" s="33">
        <v>120065196</v>
      </c>
      <c r="R374" s="33">
        <v>0</v>
      </c>
      <c r="S374" s="33">
        <v>45840925</v>
      </c>
      <c r="T374" s="33">
        <v>45840925</v>
      </c>
      <c r="U374" s="33">
        <v>0</v>
      </c>
      <c r="V374" s="33">
        <v>0</v>
      </c>
      <c r="W374" s="33">
        <v>0</v>
      </c>
      <c r="X374" s="33">
        <v>0</v>
      </c>
      <c r="Y374" s="20">
        <f t="shared" si="56"/>
        <v>0.2763064118652982</v>
      </c>
      <c r="Z374" s="20">
        <f t="shared" si="57"/>
        <v>0.2763064118652982</v>
      </c>
      <c r="AA374" s="20">
        <f t="shared" si="58"/>
        <v>0.72369358813470175</v>
      </c>
      <c r="AB374" s="21">
        <f t="shared" si="59"/>
        <v>1</v>
      </c>
    </row>
    <row r="375" spans="1:28" ht="90" outlineLevel="4" x14ac:dyDescent="0.25">
      <c r="A375" s="15" t="s">
        <v>303</v>
      </c>
      <c r="B375" s="16" t="s">
        <v>30</v>
      </c>
      <c r="C375" s="16" t="s">
        <v>31</v>
      </c>
      <c r="D375" s="16" t="s">
        <v>60</v>
      </c>
      <c r="E375" s="16" t="s">
        <v>52</v>
      </c>
      <c r="F375" s="16" t="s">
        <v>33</v>
      </c>
      <c r="G375" s="16">
        <v>1112</v>
      </c>
      <c r="H375" s="16">
        <v>3480</v>
      </c>
      <c r="I375" s="17" t="s">
        <v>61</v>
      </c>
      <c r="J375" s="32">
        <v>82953060</v>
      </c>
      <c r="K375" s="33">
        <v>82953060</v>
      </c>
      <c r="L375" s="33">
        <v>0</v>
      </c>
      <c r="M375" s="33">
        <v>0</v>
      </c>
      <c r="N375" s="33">
        <v>0</v>
      </c>
      <c r="O375" s="33">
        <v>82953060</v>
      </c>
      <c r="P375" s="33">
        <v>0</v>
      </c>
      <c r="Q375" s="33">
        <v>59984566</v>
      </c>
      <c r="R375" s="33">
        <v>0</v>
      </c>
      <c r="S375" s="33">
        <v>22968494</v>
      </c>
      <c r="T375" s="33">
        <v>22968494</v>
      </c>
      <c r="U375" s="33">
        <v>0</v>
      </c>
      <c r="V375" s="33">
        <v>0</v>
      </c>
      <c r="W375" s="33">
        <v>0</v>
      </c>
      <c r="X375" s="33">
        <v>0</v>
      </c>
      <c r="Y375" s="20">
        <f t="shared" si="56"/>
        <v>0.27688543376217828</v>
      </c>
      <c r="Z375" s="20">
        <f t="shared" si="57"/>
        <v>0.27688543376217828</v>
      </c>
      <c r="AA375" s="20">
        <f t="shared" si="58"/>
        <v>0.72311456623782178</v>
      </c>
      <c r="AB375" s="21">
        <f t="shared" si="59"/>
        <v>1</v>
      </c>
    </row>
    <row r="376" spans="1:28" ht="75" outlineLevel="4" x14ac:dyDescent="0.25">
      <c r="A376" s="15" t="s">
        <v>303</v>
      </c>
      <c r="B376" s="16" t="s">
        <v>30</v>
      </c>
      <c r="C376" s="16" t="s">
        <v>31</v>
      </c>
      <c r="D376" s="16" t="s">
        <v>62</v>
      </c>
      <c r="E376" s="16" t="s">
        <v>52</v>
      </c>
      <c r="F376" s="16" t="s">
        <v>33</v>
      </c>
      <c r="G376" s="16">
        <v>1112</v>
      </c>
      <c r="H376" s="16">
        <v>3480</v>
      </c>
      <c r="I376" s="17" t="s">
        <v>63</v>
      </c>
      <c r="J376" s="32">
        <v>262836185</v>
      </c>
      <c r="K376" s="33">
        <v>262836185</v>
      </c>
      <c r="L376" s="33">
        <v>0</v>
      </c>
      <c r="M376" s="33">
        <v>0</v>
      </c>
      <c r="N376" s="33">
        <v>0</v>
      </c>
      <c r="O376" s="33">
        <v>262836185</v>
      </c>
      <c r="P376" s="33">
        <v>0</v>
      </c>
      <c r="Q376" s="33">
        <v>209713701.84</v>
      </c>
      <c r="R376" s="33">
        <v>0</v>
      </c>
      <c r="S376" s="33">
        <v>53122483.159999996</v>
      </c>
      <c r="T376" s="33">
        <v>53122483.159999996</v>
      </c>
      <c r="U376" s="33">
        <v>0</v>
      </c>
      <c r="V376" s="33">
        <v>0</v>
      </c>
      <c r="W376" s="33">
        <v>0</v>
      </c>
      <c r="X376" s="33">
        <v>0</v>
      </c>
      <c r="Y376" s="20">
        <f t="shared" si="56"/>
        <v>0.20211251795486226</v>
      </c>
      <c r="Z376" s="20">
        <f t="shared" si="57"/>
        <v>0.20211251795486226</v>
      </c>
      <c r="AA376" s="20">
        <f t="shared" si="58"/>
        <v>0.79788748204513771</v>
      </c>
      <c r="AB376" s="21">
        <f t="shared" si="59"/>
        <v>1</v>
      </c>
    </row>
    <row r="377" spans="1:28" outlineLevel="3" x14ac:dyDescent="0.25">
      <c r="A377" s="37"/>
      <c r="B377" s="37"/>
      <c r="C377" s="36" t="s">
        <v>462</v>
      </c>
      <c r="D377" s="37"/>
      <c r="E377" s="37"/>
      <c r="F377" s="37"/>
      <c r="G377" s="37"/>
      <c r="H377" s="37"/>
      <c r="I377" s="38"/>
      <c r="J377" s="39">
        <f t="shared" ref="J377:X377" si="68">SUBTOTAL(9,J363:J376)</f>
        <v>7089948980</v>
      </c>
      <c r="K377" s="40">
        <f t="shared" si="68"/>
        <v>7089948980</v>
      </c>
      <c r="L377" s="40">
        <f t="shared" si="68"/>
        <v>0</v>
      </c>
      <c r="M377" s="40">
        <f t="shared" si="68"/>
        <v>0</v>
      </c>
      <c r="N377" s="40">
        <v>0</v>
      </c>
      <c r="O377" s="40">
        <f t="shared" si="68"/>
        <v>7089948980</v>
      </c>
      <c r="P377" s="40">
        <f t="shared" si="68"/>
        <v>0</v>
      </c>
      <c r="Q377" s="40">
        <f t="shared" si="68"/>
        <v>853837530.84000003</v>
      </c>
      <c r="R377" s="40">
        <f t="shared" si="68"/>
        <v>0</v>
      </c>
      <c r="S377" s="40">
        <f t="shared" si="68"/>
        <v>1897163363.9000003</v>
      </c>
      <c r="T377" s="40">
        <f t="shared" si="68"/>
        <v>1897163363.9000003</v>
      </c>
      <c r="U377" s="40">
        <f t="shared" si="68"/>
        <v>4338948085.2600002</v>
      </c>
      <c r="V377" s="40">
        <f t="shared" si="68"/>
        <v>4338948085.2600002</v>
      </c>
      <c r="W377" s="40">
        <f t="shared" si="68"/>
        <v>0</v>
      </c>
      <c r="X377" s="40">
        <f t="shared" si="68"/>
        <v>4338948085.2600002</v>
      </c>
      <c r="Y377" s="41">
        <f t="shared" si="56"/>
        <v>0.26758491058986439</v>
      </c>
      <c r="Z377" s="41">
        <f t="shared" si="57"/>
        <v>0.26758491058986439</v>
      </c>
      <c r="AA377" s="41">
        <f t="shared" si="58"/>
        <v>0.12042929127537953</v>
      </c>
      <c r="AB377" s="41">
        <f t="shared" si="59"/>
        <v>0.38801420186524394</v>
      </c>
    </row>
    <row r="378" spans="1:28" outlineLevel="4" x14ac:dyDescent="0.25">
      <c r="A378" s="15" t="s">
        <v>303</v>
      </c>
      <c r="B378" s="16" t="s">
        <v>30</v>
      </c>
      <c r="C378" s="16" t="s">
        <v>64</v>
      </c>
      <c r="D378" s="16" t="s">
        <v>304</v>
      </c>
      <c r="E378" s="16"/>
      <c r="F378" s="16" t="s">
        <v>33</v>
      </c>
      <c r="G378" s="16">
        <v>1120</v>
      </c>
      <c r="H378" s="16">
        <v>3480</v>
      </c>
      <c r="I378" s="17" t="s">
        <v>305</v>
      </c>
      <c r="J378" s="32">
        <v>3859513186</v>
      </c>
      <c r="K378" s="33">
        <v>3859513186</v>
      </c>
      <c r="L378" s="33">
        <v>0</v>
      </c>
      <c r="M378" s="33">
        <v>0</v>
      </c>
      <c r="N378" s="33">
        <v>0</v>
      </c>
      <c r="O378" s="33">
        <v>3859513186</v>
      </c>
      <c r="P378" s="33">
        <v>105343479.3</v>
      </c>
      <c r="Q378" s="33">
        <v>169386918.03</v>
      </c>
      <c r="R378" s="33">
        <v>0</v>
      </c>
      <c r="S378" s="33">
        <v>118074491.18000001</v>
      </c>
      <c r="T378" s="33">
        <v>118074491.18000001</v>
      </c>
      <c r="U378" s="33">
        <v>1153160572.49</v>
      </c>
      <c r="V378" s="33">
        <v>3466708297.4899998</v>
      </c>
      <c r="W378" s="33">
        <v>0</v>
      </c>
      <c r="X378" s="33">
        <v>3466708297.4899998</v>
      </c>
      <c r="Y378" s="20">
        <f t="shared" si="56"/>
        <v>3.0593104749143875E-2</v>
      </c>
      <c r="Z378" s="20">
        <f t="shared" si="57"/>
        <v>3.0593104749143875E-2</v>
      </c>
      <c r="AA378" s="20">
        <f t="shared" si="58"/>
        <v>7.1182655451614243E-2</v>
      </c>
      <c r="AB378" s="21">
        <f t="shared" si="59"/>
        <v>0.10177576020075813</v>
      </c>
    </row>
    <row r="379" spans="1:28" outlineLevel="4" x14ac:dyDescent="0.25">
      <c r="A379" s="15" t="s">
        <v>303</v>
      </c>
      <c r="B379" s="16" t="s">
        <v>30</v>
      </c>
      <c r="C379" s="16" t="s">
        <v>64</v>
      </c>
      <c r="D379" s="16" t="s">
        <v>209</v>
      </c>
      <c r="E379" s="16"/>
      <c r="F379" s="16" t="s">
        <v>33</v>
      </c>
      <c r="G379" s="16">
        <v>1120</v>
      </c>
      <c r="H379" s="16">
        <v>3480</v>
      </c>
      <c r="I379" s="17" t="s">
        <v>210</v>
      </c>
      <c r="J379" s="32">
        <v>13000000000</v>
      </c>
      <c r="K379" s="33">
        <v>13000000000</v>
      </c>
      <c r="L379" s="33">
        <v>0</v>
      </c>
      <c r="M379" s="33">
        <v>0</v>
      </c>
      <c r="N379" s="33">
        <v>0</v>
      </c>
      <c r="O379" s="33">
        <v>13000000000</v>
      </c>
      <c r="P379" s="33">
        <v>936392607.37</v>
      </c>
      <c r="Q379" s="33">
        <v>3136123278.6700001</v>
      </c>
      <c r="R379" s="33">
        <v>0</v>
      </c>
      <c r="S379" s="33">
        <v>47537260.07</v>
      </c>
      <c r="T379" s="33">
        <v>1455450.1</v>
      </c>
      <c r="U379" s="33">
        <v>213280187.88999999</v>
      </c>
      <c r="V379" s="33">
        <v>8879946853.8899994</v>
      </c>
      <c r="W379" s="33">
        <v>0</v>
      </c>
      <c r="X379" s="33">
        <v>8879946853.8899994</v>
      </c>
      <c r="Y379" s="20">
        <f t="shared" si="56"/>
        <v>3.6567123130769232E-3</v>
      </c>
      <c r="Z379" s="20">
        <f t="shared" si="57"/>
        <v>3.6567123130769232E-3</v>
      </c>
      <c r="AA379" s="20">
        <f t="shared" si="58"/>
        <v>0.31327045277230769</v>
      </c>
      <c r="AB379" s="21">
        <f t="shared" si="59"/>
        <v>0.3169271650853846</v>
      </c>
    </row>
    <row r="380" spans="1:28" ht="150" outlineLevel="4" x14ac:dyDescent="0.25">
      <c r="A380" s="15" t="s">
        <v>303</v>
      </c>
      <c r="B380" s="16" t="s">
        <v>30</v>
      </c>
      <c r="C380" s="16" t="s">
        <v>64</v>
      </c>
      <c r="D380" s="16" t="s">
        <v>306</v>
      </c>
      <c r="E380" s="16"/>
      <c r="F380" s="16" t="s">
        <v>33</v>
      </c>
      <c r="G380" s="16">
        <v>1120</v>
      </c>
      <c r="H380" s="16">
        <v>3480</v>
      </c>
      <c r="I380" s="17" t="s">
        <v>307</v>
      </c>
      <c r="J380" s="32">
        <v>335975916</v>
      </c>
      <c r="K380" s="33">
        <v>335975916</v>
      </c>
      <c r="L380" s="33">
        <v>0</v>
      </c>
      <c r="M380" s="33">
        <v>-6500000</v>
      </c>
      <c r="N380" s="33">
        <v>0</v>
      </c>
      <c r="O380" s="33">
        <v>329475916</v>
      </c>
      <c r="P380" s="33">
        <v>0</v>
      </c>
      <c r="Q380" s="33">
        <v>0</v>
      </c>
      <c r="R380" s="33">
        <v>0</v>
      </c>
      <c r="S380" s="33">
        <v>0</v>
      </c>
      <c r="T380" s="33">
        <v>0</v>
      </c>
      <c r="U380" s="33">
        <v>272000000</v>
      </c>
      <c r="V380" s="33">
        <v>335975916</v>
      </c>
      <c r="W380" s="33">
        <v>0</v>
      </c>
      <c r="X380" s="33">
        <v>329475916</v>
      </c>
      <c r="Y380" s="20">
        <f t="shared" si="56"/>
        <v>0</v>
      </c>
      <c r="Z380" s="20">
        <f t="shared" si="57"/>
        <v>0</v>
      </c>
      <c r="AA380" s="20">
        <f t="shared" si="58"/>
        <v>0</v>
      </c>
      <c r="AB380" s="21">
        <f t="shared" si="59"/>
        <v>0</v>
      </c>
    </row>
    <row r="381" spans="1:28" outlineLevel="4" x14ac:dyDescent="0.25">
      <c r="A381" s="15" t="s">
        <v>303</v>
      </c>
      <c r="B381" s="16" t="s">
        <v>30</v>
      </c>
      <c r="C381" s="16" t="s">
        <v>64</v>
      </c>
      <c r="D381" s="16" t="s">
        <v>79</v>
      </c>
      <c r="E381" s="16"/>
      <c r="F381" s="16" t="s">
        <v>33</v>
      </c>
      <c r="G381" s="16">
        <v>1120</v>
      </c>
      <c r="H381" s="16">
        <v>3480</v>
      </c>
      <c r="I381" s="17" t="s">
        <v>80</v>
      </c>
      <c r="J381" s="32">
        <v>6845842</v>
      </c>
      <c r="K381" s="33">
        <v>6845842</v>
      </c>
      <c r="L381" s="33">
        <v>0</v>
      </c>
      <c r="M381" s="33">
        <v>0</v>
      </c>
      <c r="N381" s="33">
        <v>0</v>
      </c>
      <c r="O381" s="33">
        <v>6845842</v>
      </c>
      <c r="P381" s="33">
        <v>0</v>
      </c>
      <c r="Q381" s="33">
        <v>1696321</v>
      </c>
      <c r="R381" s="33">
        <v>0</v>
      </c>
      <c r="S381" s="33">
        <v>15140</v>
      </c>
      <c r="T381" s="33">
        <v>4280</v>
      </c>
      <c r="U381" s="33">
        <v>0</v>
      </c>
      <c r="V381" s="33">
        <v>5134381</v>
      </c>
      <c r="W381" s="33">
        <v>0</v>
      </c>
      <c r="X381" s="33">
        <v>5134381</v>
      </c>
      <c r="Y381" s="20">
        <f t="shared" si="56"/>
        <v>2.2115614120220713E-3</v>
      </c>
      <c r="Z381" s="20">
        <f t="shared" si="57"/>
        <v>2.2115614120220713E-3</v>
      </c>
      <c r="AA381" s="20">
        <f t="shared" si="58"/>
        <v>0.24778851162501267</v>
      </c>
      <c r="AB381" s="21">
        <f t="shared" si="59"/>
        <v>0.25000007303703475</v>
      </c>
    </row>
    <row r="382" spans="1:28" outlineLevel="4" x14ac:dyDescent="0.25">
      <c r="A382" s="15" t="s">
        <v>303</v>
      </c>
      <c r="B382" s="16" t="s">
        <v>30</v>
      </c>
      <c r="C382" s="16" t="s">
        <v>64</v>
      </c>
      <c r="D382" s="16" t="s">
        <v>81</v>
      </c>
      <c r="E382" s="16"/>
      <c r="F382" s="16" t="s">
        <v>33</v>
      </c>
      <c r="G382" s="16">
        <v>1120</v>
      </c>
      <c r="H382" s="16">
        <v>3480</v>
      </c>
      <c r="I382" s="17" t="s">
        <v>82</v>
      </c>
      <c r="J382" s="32">
        <v>19982020</v>
      </c>
      <c r="K382" s="33">
        <v>19982020</v>
      </c>
      <c r="L382" s="33">
        <v>0</v>
      </c>
      <c r="M382" s="33">
        <v>0</v>
      </c>
      <c r="N382" s="33">
        <v>0</v>
      </c>
      <c r="O382" s="33">
        <v>19982020</v>
      </c>
      <c r="P382" s="33">
        <v>0</v>
      </c>
      <c r="Q382" s="33">
        <v>9764763</v>
      </c>
      <c r="R382" s="33">
        <v>0</v>
      </c>
      <c r="S382" s="33">
        <v>2093800</v>
      </c>
      <c r="T382" s="33">
        <v>1981400</v>
      </c>
      <c r="U382" s="33">
        <v>630200</v>
      </c>
      <c r="V382" s="33">
        <v>8123457</v>
      </c>
      <c r="W382" s="33">
        <v>0</v>
      </c>
      <c r="X382" s="33">
        <v>8123457</v>
      </c>
      <c r="Y382" s="20">
        <f t="shared" si="56"/>
        <v>0.10478420099669603</v>
      </c>
      <c r="Z382" s="20">
        <f t="shared" si="57"/>
        <v>0.10478420099669603</v>
      </c>
      <c r="AA382" s="20">
        <f t="shared" si="58"/>
        <v>0.4886774710464708</v>
      </c>
      <c r="AB382" s="21">
        <f t="shared" si="59"/>
        <v>0.5934616720431668</v>
      </c>
    </row>
    <row r="383" spans="1:28" ht="30" outlineLevel="4" x14ac:dyDescent="0.25">
      <c r="A383" s="15" t="s">
        <v>303</v>
      </c>
      <c r="B383" s="16" t="s">
        <v>30</v>
      </c>
      <c r="C383" s="16" t="s">
        <v>64</v>
      </c>
      <c r="D383" s="16" t="s">
        <v>221</v>
      </c>
      <c r="E383" s="16"/>
      <c r="F383" s="16" t="s">
        <v>33</v>
      </c>
      <c r="G383" s="16">
        <v>1120</v>
      </c>
      <c r="H383" s="16">
        <v>3480</v>
      </c>
      <c r="I383" s="17" t="s">
        <v>222</v>
      </c>
      <c r="J383" s="32">
        <v>19421981</v>
      </c>
      <c r="K383" s="33">
        <v>19421981</v>
      </c>
      <c r="L383" s="33">
        <v>0</v>
      </c>
      <c r="M383" s="33">
        <v>0</v>
      </c>
      <c r="N383" s="33">
        <v>0</v>
      </c>
      <c r="O383" s="33">
        <v>19421981</v>
      </c>
      <c r="P383" s="33">
        <v>0</v>
      </c>
      <c r="Q383" s="33">
        <v>6590114.6500000004</v>
      </c>
      <c r="R383" s="33">
        <v>742724.87</v>
      </c>
      <c r="S383" s="33">
        <v>0</v>
      </c>
      <c r="T383" s="33">
        <v>0</v>
      </c>
      <c r="U383" s="33">
        <v>9730127.4800000004</v>
      </c>
      <c r="V383" s="33">
        <v>12089141.48</v>
      </c>
      <c r="W383" s="33">
        <v>0</v>
      </c>
      <c r="X383" s="33">
        <v>12089141.48</v>
      </c>
      <c r="Y383" s="20">
        <f t="shared" si="56"/>
        <v>0</v>
      </c>
      <c r="Z383" s="20">
        <f t="shared" si="57"/>
        <v>0</v>
      </c>
      <c r="AA383" s="20">
        <f t="shared" si="58"/>
        <v>0.377553634719342</v>
      </c>
      <c r="AB383" s="21">
        <f t="shared" si="59"/>
        <v>0.377553634719342</v>
      </c>
    </row>
    <row r="384" spans="1:28" ht="30" outlineLevel="4" x14ac:dyDescent="0.25">
      <c r="A384" s="15" t="s">
        <v>303</v>
      </c>
      <c r="B384" s="16" t="s">
        <v>30</v>
      </c>
      <c r="C384" s="16" t="s">
        <v>64</v>
      </c>
      <c r="D384" s="16" t="s">
        <v>227</v>
      </c>
      <c r="E384" s="16"/>
      <c r="F384" s="16" t="s">
        <v>33</v>
      </c>
      <c r="G384" s="16">
        <v>1120</v>
      </c>
      <c r="H384" s="16">
        <v>3480</v>
      </c>
      <c r="I384" s="17" t="s">
        <v>228</v>
      </c>
      <c r="J384" s="32">
        <v>158370065</v>
      </c>
      <c r="K384" s="33">
        <v>158370065</v>
      </c>
      <c r="L384" s="33">
        <v>0</v>
      </c>
      <c r="M384" s="33">
        <v>0</v>
      </c>
      <c r="N384" s="33">
        <v>0</v>
      </c>
      <c r="O384" s="33">
        <v>158370065</v>
      </c>
      <c r="P384" s="33">
        <v>82685150</v>
      </c>
      <c r="Q384" s="33">
        <v>0</v>
      </c>
      <c r="R384" s="33">
        <v>0</v>
      </c>
      <c r="S384" s="33">
        <v>0</v>
      </c>
      <c r="T384" s="33">
        <v>0</v>
      </c>
      <c r="U384" s="33">
        <v>75684915</v>
      </c>
      <c r="V384" s="33">
        <v>75684915</v>
      </c>
      <c r="W384" s="33">
        <v>0</v>
      </c>
      <c r="X384" s="33">
        <v>75684915</v>
      </c>
      <c r="Y384" s="20">
        <f t="shared" si="56"/>
        <v>0</v>
      </c>
      <c r="Z384" s="20">
        <f t="shared" si="57"/>
        <v>0</v>
      </c>
      <c r="AA384" s="20">
        <f t="shared" si="58"/>
        <v>0.52210087809208139</v>
      </c>
      <c r="AB384" s="21">
        <f t="shared" si="59"/>
        <v>0.52210087809208139</v>
      </c>
    </row>
    <row r="385" spans="1:28" ht="30" outlineLevel="4" x14ac:dyDescent="0.25">
      <c r="A385" s="15" t="s">
        <v>303</v>
      </c>
      <c r="B385" s="16" t="s">
        <v>30</v>
      </c>
      <c r="C385" s="16" t="s">
        <v>64</v>
      </c>
      <c r="D385" s="16" t="s">
        <v>229</v>
      </c>
      <c r="E385" s="16"/>
      <c r="F385" s="16" t="s">
        <v>33</v>
      </c>
      <c r="G385" s="16">
        <v>1120</v>
      </c>
      <c r="H385" s="16">
        <v>3480</v>
      </c>
      <c r="I385" s="17" t="s">
        <v>230</v>
      </c>
      <c r="J385" s="32">
        <v>43317284</v>
      </c>
      <c r="K385" s="33">
        <v>43317284</v>
      </c>
      <c r="L385" s="33">
        <v>0</v>
      </c>
      <c r="M385" s="33">
        <v>0</v>
      </c>
      <c r="N385" s="33">
        <v>0</v>
      </c>
      <c r="O385" s="33">
        <v>43317284</v>
      </c>
      <c r="P385" s="33">
        <v>2257475.16</v>
      </c>
      <c r="Q385" s="33">
        <v>3965872.53</v>
      </c>
      <c r="R385" s="33">
        <v>0</v>
      </c>
      <c r="S385" s="33">
        <v>0</v>
      </c>
      <c r="T385" s="33">
        <v>0</v>
      </c>
      <c r="U385" s="33">
        <v>32222360.309999999</v>
      </c>
      <c r="V385" s="33">
        <v>37093936.310000002</v>
      </c>
      <c r="W385" s="33">
        <v>0</v>
      </c>
      <c r="X385" s="33">
        <v>37093936.310000002</v>
      </c>
      <c r="Y385" s="20">
        <f t="shared" si="56"/>
        <v>0</v>
      </c>
      <c r="Z385" s="20">
        <f t="shared" si="57"/>
        <v>0</v>
      </c>
      <c r="AA385" s="20">
        <f t="shared" si="58"/>
        <v>0.14366892647286011</v>
      </c>
      <c r="AB385" s="21">
        <f t="shared" si="59"/>
        <v>0.14366892647286011</v>
      </c>
    </row>
    <row r="386" spans="1:28" ht="45" outlineLevel="4" x14ac:dyDescent="0.25">
      <c r="A386" s="15" t="s">
        <v>303</v>
      </c>
      <c r="B386" s="16" t="s">
        <v>30</v>
      </c>
      <c r="C386" s="16" t="s">
        <v>64</v>
      </c>
      <c r="D386" s="16" t="s">
        <v>93</v>
      </c>
      <c r="E386" s="16"/>
      <c r="F386" s="16" t="s">
        <v>33</v>
      </c>
      <c r="G386" s="16">
        <v>1120</v>
      </c>
      <c r="H386" s="16">
        <v>3480</v>
      </c>
      <c r="I386" s="17" t="s">
        <v>94</v>
      </c>
      <c r="J386" s="32">
        <v>308499262</v>
      </c>
      <c r="K386" s="33">
        <v>308499262</v>
      </c>
      <c r="L386" s="33">
        <v>0</v>
      </c>
      <c r="M386" s="33">
        <v>0</v>
      </c>
      <c r="N386" s="33">
        <v>0</v>
      </c>
      <c r="O386" s="33">
        <v>308499262</v>
      </c>
      <c r="P386" s="33">
        <v>96278077</v>
      </c>
      <c r="Q386" s="33">
        <v>46662442.600000001</v>
      </c>
      <c r="R386" s="33">
        <v>0</v>
      </c>
      <c r="S386" s="33">
        <v>9888630</v>
      </c>
      <c r="T386" s="33">
        <v>9888630</v>
      </c>
      <c r="U386" s="33">
        <v>35700304.399999999</v>
      </c>
      <c r="V386" s="33">
        <v>155670112.40000001</v>
      </c>
      <c r="W386" s="33">
        <v>0</v>
      </c>
      <c r="X386" s="33">
        <v>155670112.40000001</v>
      </c>
      <c r="Y386" s="20">
        <f t="shared" si="56"/>
        <v>3.2053982676950456E-2</v>
      </c>
      <c r="Z386" s="20">
        <f t="shared" si="57"/>
        <v>3.2053982676950456E-2</v>
      </c>
      <c r="AA386" s="20">
        <f t="shared" si="58"/>
        <v>0.46334152851231131</v>
      </c>
      <c r="AB386" s="21">
        <f t="shared" si="59"/>
        <v>0.49539551118926178</v>
      </c>
    </row>
    <row r="387" spans="1:28" outlineLevel="3" x14ac:dyDescent="0.25">
      <c r="A387" s="37"/>
      <c r="B387" s="37"/>
      <c r="C387" s="36" t="s">
        <v>463</v>
      </c>
      <c r="D387" s="37"/>
      <c r="E387" s="37"/>
      <c r="F387" s="37"/>
      <c r="G387" s="37"/>
      <c r="H387" s="37"/>
      <c r="I387" s="38"/>
      <c r="J387" s="39">
        <f t="shared" ref="J387:X387" si="69">SUBTOTAL(9,J378:J386)</f>
        <v>17751925556</v>
      </c>
      <c r="K387" s="40">
        <f t="shared" si="69"/>
        <v>17751925556</v>
      </c>
      <c r="L387" s="40">
        <f t="shared" si="69"/>
        <v>0</v>
      </c>
      <c r="M387" s="40">
        <f t="shared" si="69"/>
        <v>-6500000</v>
      </c>
      <c r="N387" s="40">
        <v>0</v>
      </c>
      <c r="O387" s="40">
        <f t="shared" si="69"/>
        <v>17745425556</v>
      </c>
      <c r="P387" s="40">
        <f t="shared" si="69"/>
        <v>1222956788.8300002</v>
      </c>
      <c r="Q387" s="40">
        <f t="shared" si="69"/>
        <v>3374189710.4800005</v>
      </c>
      <c r="R387" s="40">
        <f t="shared" si="69"/>
        <v>742724.87</v>
      </c>
      <c r="S387" s="40">
        <f t="shared" si="69"/>
        <v>177609321.25</v>
      </c>
      <c r="T387" s="40">
        <f t="shared" si="69"/>
        <v>131404251.28</v>
      </c>
      <c r="U387" s="40">
        <f t="shared" si="69"/>
        <v>1792408667.5700002</v>
      </c>
      <c r="V387" s="40">
        <f t="shared" si="69"/>
        <v>12976427010.569998</v>
      </c>
      <c r="W387" s="40">
        <f t="shared" si="69"/>
        <v>0</v>
      </c>
      <c r="X387" s="40">
        <f t="shared" si="69"/>
        <v>12969927010.569998</v>
      </c>
      <c r="Y387" s="41">
        <f t="shared" si="56"/>
        <v>1.0005073572988793E-2</v>
      </c>
      <c r="Z387" s="41">
        <f t="shared" si="57"/>
        <v>1.0008738347215775E-2</v>
      </c>
      <c r="AA387" s="41">
        <f t="shared" si="58"/>
        <v>0.25910278734484243</v>
      </c>
      <c r="AB387" s="41">
        <f t="shared" si="59"/>
        <v>0.26911152569205821</v>
      </c>
    </row>
    <row r="388" spans="1:28" ht="30" outlineLevel="4" x14ac:dyDescent="0.25">
      <c r="A388" s="15" t="s">
        <v>303</v>
      </c>
      <c r="B388" s="16" t="s">
        <v>30</v>
      </c>
      <c r="C388" s="16" t="s">
        <v>95</v>
      </c>
      <c r="D388" s="16" t="s">
        <v>110</v>
      </c>
      <c r="E388" s="16"/>
      <c r="F388" s="16" t="s">
        <v>33</v>
      </c>
      <c r="G388" s="16">
        <v>1120</v>
      </c>
      <c r="H388" s="16">
        <v>3480</v>
      </c>
      <c r="I388" s="17" t="s">
        <v>111</v>
      </c>
      <c r="J388" s="32">
        <v>151364900</v>
      </c>
      <c r="K388" s="33">
        <v>151364900</v>
      </c>
      <c r="L388" s="33">
        <v>0</v>
      </c>
      <c r="M388" s="33">
        <v>0</v>
      </c>
      <c r="N388" s="33">
        <v>0</v>
      </c>
      <c r="O388" s="33">
        <v>151364900</v>
      </c>
      <c r="P388" s="33">
        <v>0</v>
      </c>
      <c r="Q388" s="33">
        <v>0</v>
      </c>
      <c r="R388" s="33">
        <v>0</v>
      </c>
      <c r="S388" s="33">
        <v>0</v>
      </c>
      <c r="T388" s="33">
        <v>0</v>
      </c>
      <c r="U388" s="33">
        <v>0</v>
      </c>
      <c r="V388" s="33">
        <v>151364900</v>
      </c>
      <c r="W388" s="33">
        <v>0</v>
      </c>
      <c r="X388" s="33">
        <v>151364900</v>
      </c>
      <c r="Y388" s="20">
        <f t="shared" si="56"/>
        <v>0</v>
      </c>
      <c r="Z388" s="20">
        <f t="shared" si="57"/>
        <v>0</v>
      </c>
      <c r="AA388" s="20">
        <f t="shared" si="58"/>
        <v>0</v>
      </c>
      <c r="AB388" s="21">
        <f t="shared" si="59"/>
        <v>0</v>
      </c>
    </row>
    <row r="389" spans="1:28" ht="30" outlineLevel="4" x14ac:dyDescent="0.25">
      <c r="A389" s="15" t="s">
        <v>303</v>
      </c>
      <c r="B389" s="16" t="s">
        <v>30</v>
      </c>
      <c r="C389" s="16" t="s">
        <v>95</v>
      </c>
      <c r="D389" s="16" t="s">
        <v>114</v>
      </c>
      <c r="E389" s="16"/>
      <c r="F389" s="16" t="s">
        <v>33</v>
      </c>
      <c r="G389" s="16">
        <v>1120</v>
      </c>
      <c r="H389" s="16">
        <v>3480</v>
      </c>
      <c r="I389" s="17" t="s">
        <v>115</v>
      </c>
      <c r="J389" s="32">
        <v>191600</v>
      </c>
      <c r="K389" s="33">
        <v>191600</v>
      </c>
      <c r="L389" s="33">
        <v>0</v>
      </c>
      <c r="M389" s="33">
        <v>0</v>
      </c>
      <c r="N389" s="33">
        <v>0</v>
      </c>
      <c r="O389" s="33">
        <v>191600</v>
      </c>
      <c r="P389" s="33">
        <v>0</v>
      </c>
      <c r="Q389" s="33">
        <v>0</v>
      </c>
      <c r="R389" s="33">
        <v>0</v>
      </c>
      <c r="S389" s="33">
        <v>0</v>
      </c>
      <c r="T389" s="33">
        <v>0</v>
      </c>
      <c r="U389" s="33">
        <v>0</v>
      </c>
      <c r="V389" s="33">
        <v>191600</v>
      </c>
      <c r="W389" s="33">
        <v>0</v>
      </c>
      <c r="X389" s="33">
        <v>191600</v>
      </c>
      <c r="Y389" s="20">
        <f t="shared" si="56"/>
        <v>0</v>
      </c>
      <c r="Z389" s="20">
        <f t="shared" si="57"/>
        <v>0</v>
      </c>
      <c r="AA389" s="20">
        <f t="shared" si="58"/>
        <v>0</v>
      </c>
      <c r="AB389" s="21">
        <f t="shared" si="59"/>
        <v>0</v>
      </c>
    </row>
    <row r="390" spans="1:28" outlineLevel="3" x14ac:dyDescent="0.25">
      <c r="A390" s="37"/>
      <c r="B390" s="37"/>
      <c r="C390" s="36" t="s">
        <v>464</v>
      </c>
      <c r="D390" s="37"/>
      <c r="E390" s="37"/>
      <c r="F390" s="37"/>
      <c r="G390" s="37"/>
      <c r="H390" s="37"/>
      <c r="I390" s="38"/>
      <c r="J390" s="39">
        <f t="shared" ref="J390:X390" si="70">SUBTOTAL(9,J388:J389)</f>
        <v>151556500</v>
      </c>
      <c r="K390" s="40">
        <f t="shared" si="70"/>
        <v>151556500</v>
      </c>
      <c r="L390" s="40">
        <f t="shared" si="70"/>
        <v>0</v>
      </c>
      <c r="M390" s="40">
        <f t="shared" si="70"/>
        <v>0</v>
      </c>
      <c r="N390" s="40">
        <v>0</v>
      </c>
      <c r="O390" s="40">
        <f t="shared" si="70"/>
        <v>151556500</v>
      </c>
      <c r="P390" s="40">
        <f t="shared" si="70"/>
        <v>0</v>
      </c>
      <c r="Q390" s="40">
        <f t="shared" si="70"/>
        <v>0</v>
      </c>
      <c r="R390" s="40">
        <f t="shared" si="70"/>
        <v>0</v>
      </c>
      <c r="S390" s="40">
        <f t="shared" si="70"/>
        <v>0</v>
      </c>
      <c r="T390" s="40">
        <f t="shared" si="70"/>
        <v>0</v>
      </c>
      <c r="U390" s="40">
        <f t="shared" si="70"/>
        <v>0</v>
      </c>
      <c r="V390" s="40">
        <f t="shared" si="70"/>
        <v>151556500</v>
      </c>
      <c r="W390" s="40">
        <f t="shared" si="70"/>
        <v>0</v>
      </c>
      <c r="X390" s="40">
        <f t="shared" si="70"/>
        <v>151556500</v>
      </c>
      <c r="Y390" s="41">
        <f t="shared" si="56"/>
        <v>0</v>
      </c>
      <c r="Z390" s="41">
        <f t="shared" si="57"/>
        <v>0</v>
      </c>
      <c r="AA390" s="41">
        <f t="shared" si="58"/>
        <v>0</v>
      </c>
      <c r="AB390" s="41">
        <f t="shared" si="59"/>
        <v>0</v>
      </c>
    </row>
    <row r="391" spans="1:28" outlineLevel="4" x14ac:dyDescent="0.25">
      <c r="A391" s="15" t="s">
        <v>303</v>
      </c>
      <c r="B391" s="16" t="s">
        <v>30</v>
      </c>
      <c r="C391" s="16" t="s">
        <v>124</v>
      </c>
      <c r="D391" s="16" t="s">
        <v>125</v>
      </c>
      <c r="E391" s="16"/>
      <c r="F391" s="16">
        <v>280</v>
      </c>
      <c r="G391" s="16">
        <v>2210</v>
      </c>
      <c r="H391" s="16">
        <v>3480</v>
      </c>
      <c r="I391" s="17" t="s">
        <v>126</v>
      </c>
      <c r="J391" s="32">
        <v>5343191000</v>
      </c>
      <c r="K391" s="33">
        <v>5343191000</v>
      </c>
      <c r="L391" s="33">
        <v>0</v>
      </c>
      <c r="M391" s="33">
        <v>0</v>
      </c>
      <c r="N391" s="33">
        <v>0</v>
      </c>
      <c r="O391" s="33">
        <v>5343191000</v>
      </c>
      <c r="P391" s="33">
        <v>0</v>
      </c>
      <c r="Q391" s="33">
        <v>0</v>
      </c>
      <c r="R391" s="33">
        <v>0</v>
      </c>
      <c r="S391" s="33">
        <v>0</v>
      </c>
      <c r="T391" s="33">
        <v>0</v>
      </c>
      <c r="U391" s="33">
        <v>5343191000</v>
      </c>
      <c r="V391" s="33">
        <v>5343191000</v>
      </c>
      <c r="W391" s="33">
        <v>0</v>
      </c>
      <c r="X391" s="33">
        <v>5343191000</v>
      </c>
      <c r="Y391" s="20">
        <f t="shared" si="56"/>
        <v>0</v>
      </c>
      <c r="Z391" s="20">
        <f t="shared" si="57"/>
        <v>0</v>
      </c>
      <c r="AA391" s="20">
        <f t="shared" si="58"/>
        <v>0</v>
      </c>
      <c r="AB391" s="21">
        <f t="shared" si="59"/>
        <v>0</v>
      </c>
    </row>
    <row r="392" spans="1:28" outlineLevel="4" x14ac:dyDescent="0.25">
      <c r="A392" s="15" t="s">
        <v>303</v>
      </c>
      <c r="B392" s="16" t="s">
        <v>30</v>
      </c>
      <c r="C392" s="16" t="s">
        <v>124</v>
      </c>
      <c r="D392" s="16" t="s">
        <v>129</v>
      </c>
      <c r="E392" s="16"/>
      <c r="F392" s="16">
        <v>280</v>
      </c>
      <c r="G392" s="16">
        <v>2210</v>
      </c>
      <c r="H392" s="16">
        <v>3480</v>
      </c>
      <c r="I392" s="17" t="s">
        <v>130</v>
      </c>
      <c r="J392" s="32">
        <v>1500000000</v>
      </c>
      <c r="K392" s="33">
        <v>1500000000</v>
      </c>
      <c r="L392" s="33">
        <v>0</v>
      </c>
      <c r="M392" s="33">
        <v>-10000000</v>
      </c>
      <c r="N392" s="33">
        <v>0</v>
      </c>
      <c r="O392" s="33">
        <v>1490000000</v>
      </c>
      <c r="P392" s="33">
        <v>0</v>
      </c>
      <c r="Q392" s="33">
        <v>0</v>
      </c>
      <c r="R392" s="33">
        <v>0</v>
      </c>
      <c r="S392" s="33">
        <v>0</v>
      </c>
      <c r="T392" s="33">
        <v>0</v>
      </c>
      <c r="U392" s="33">
        <v>1490000000</v>
      </c>
      <c r="V392" s="33">
        <v>1500000000</v>
      </c>
      <c r="W392" s="33">
        <v>0</v>
      </c>
      <c r="X392" s="33">
        <v>1490000000</v>
      </c>
      <c r="Y392" s="20">
        <f t="shared" si="56"/>
        <v>0</v>
      </c>
      <c r="Z392" s="20">
        <f t="shared" si="57"/>
        <v>0</v>
      </c>
      <c r="AA392" s="20">
        <f t="shared" si="58"/>
        <v>0</v>
      </c>
      <c r="AB392" s="21">
        <f t="shared" si="59"/>
        <v>0</v>
      </c>
    </row>
    <row r="393" spans="1:28" ht="30" outlineLevel="4" x14ac:dyDescent="0.25">
      <c r="A393" s="15" t="s">
        <v>303</v>
      </c>
      <c r="B393" s="16" t="s">
        <v>30</v>
      </c>
      <c r="C393" s="16" t="s">
        <v>124</v>
      </c>
      <c r="D393" s="16" t="s">
        <v>269</v>
      </c>
      <c r="E393" s="16"/>
      <c r="F393" s="16">
        <v>280</v>
      </c>
      <c r="G393" s="16">
        <v>2210</v>
      </c>
      <c r="H393" s="16">
        <v>3480</v>
      </c>
      <c r="I393" s="17" t="s">
        <v>270</v>
      </c>
      <c r="J393" s="32">
        <v>1241000000</v>
      </c>
      <c r="K393" s="33">
        <v>1241000000</v>
      </c>
      <c r="L393" s="33">
        <v>0</v>
      </c>
      <c r="M393" s="33">
        <v>0</v>
      </c>
      <c r="N393" s="33">
        <v>0</v>
      </c>
      <c r="O393" s="33">
        <v>1241000000</v>
      </c>
      <c r="P393" s="33">
        <v>0</v>
      </c>
      <c r="Q393" s="33">
        <v>0</v>
      </c>
      <c r="R393" s="33">
        <v>0</v>
      </c>
      <c r="S393" s="33">
        <v>0</v>
      </c>
      <c r="T393" s="33">
        <v>0</v>
      </c>
      <c r="U393" s="33">
        <v>1241000000</v>
      </c>
      <c r="V393" s="33">
        <v>1241000000</v>
      </c>
      <c r="W393" s="33">
        <v>0</v>
      </c>
      <c r="X393" s="33">
        <v>1241000000</v>
      </c>
      <c r="Y393" s="20">
        <f t="shared" si="56"/>
        <v>0</v>
      </c>
      <c r="Z393" s="20">
        <f t="shared" si="57"/>
        <v>0</v>
      </c>
      <c r="AA393" s="20">
        <f t="shared" si="58"/>
        <v>0</v>
      </c>
      <c r="AB393" s="21">
        <f t="shared" si="59"/>
        <v>0</v>
      </c>
    </row>
    <row r="394" spans="1:28" outlineLevel="4" x14ac:dyDescent="0.25">
      <c r="A394" s="15" t="s">
        <v>303</v>
      </c>
      <c r="B394" s="16" t="s">
        <v>30</v>
      </c>
      <c r="C394" s="16" t="s">
        <v>124</v>
      </c>
      <c r="D394" s="16" t="s">
        <v>135</v>
      </c>
      <c r="E394" s="16"/>
      <c r="F394" s="16">
        <v>280</v>
      </c>
      <c r="G394" s="16">
        <v>2240</v>
      </c>
      <c r="H394" s="16">
        <v>3480</v>
      </c>
      <c r="I394" s="17" t="s">
        <v>136</v>
      </c>
      <c r="J394" s="32">
        <v>1029010598</v>
      </c>
      <c r="K394" s="33">
        <v>1029010598</v>
      </c>
      <c r="L394" s="33">
        <v>0</v>
      </c>
      <c r="M394" s="33">
        <v>0</v>
      </c>
      <c r="N394" s="33">
        <v>0</v>
      </c>
      <c r="O394" s="33">
        <v>1029010598</v>
      </c>
      <c r="P394" s="33">
        <v>0</v>
      </c>
      <c r="Q394" s="33">
        <v>9239489.9700000007</v>
      </c>
      <c r="R394" s="33">
        <v>0</v>
      </c>
      <c r="S394" s="33">
        <v>0</v>
      </c>
      <c r="T394" s="33">
        <v>0</v>
      </c>
      <c r="U394" s="33">
        <v>1019771108.03</v>
      </c>
      <c r="V394" s="33">
        <v>1019771108.03</v>
      </c>
      <c r="W394" s="33">
        <v>0</v>
      </c>
      <c r="X394" s="33">
        <v>1019771108.03</v>
      </c>
      <c r="Y394" s="20">
        <f t="shared" si="56"/>
        <v>0</v>
      </c>
      <c r="Z394" s="20">
        <f t="shared" si="57"/>
        <v>0</v>
      </c>
      <c r="AA394" s="20">
        <f t="shared" si="58"/>
        <v>8.9790037031280412E-3</v>
      </c>
      <c r="AB394" s="21">
        <f t="shared" si="59"/>
        <v>8.9790037031280412E-3</v>
      </c>
    </row>
    <row r="395" spans="1:28" outlineLevel="3" x14ac:dyDescent="0.25">
      <c r="A395" s="37"/>
      <c r="B395" s="37"/>
      <c r="C395" s="36" t="s">
        <v>465</v>
      </c>
      <c r="D395" s="37"/>
      <c r="E395" s="37"/>
      <c r="F395" s="37"/>
      <c r="G395" s="37"/>
      <c r="H395" s="37"/>
      <c r="I395" s="38"/>
      <c r="J395" s="39">
        <f t="shared" ref="J395:X395" si="71">SUBTOTAL(9,J391:J394)</f>
        <v>9113201598</v>
      </c>
      <c r="K395" s="40">
        <f t="shared" si="71"/>
        <v>9113201598</v>
      </c>
      <c r="L395" s="40">
        <f t="shared" si="71"/>
        <v>0</v>
      </c>
      <c r="M395" s="40">
        <f t="shared" si="71"/>
        <v>-10000000</v>
      </c>
      <c r="N395" s="40">
        <v>0</v>
      </c>
      <c r="O395" s="40">
        <f t="shared" si="71"/>
        <v>9103201598</v>
      </c>
      <c r="P395" s="40">
        <f t="shared" si="71"/>
        <v>0</v>
      </c>
      <c r="Q395" s="40">
        <f t="shared" si="71"/>
        <v>9239489.9700000007</v>
      </c>
      <c r="R395" s="40">
        <f t="shared" si="71"/>
        <v>0</v>
      </c>
      <c r="S395" s="40">
        <f t="shared" si="71"/>
        <v>0</v>
      </c>
      <c r="T395" s="40">
        <f t="shared" si="71"/>
        <v>0</v>
      </c>
      <c r="U395" s="40">
        <f t="shared" si="71"/>
        <v>9093962108.0300007</v>
      </c>
      <c r="V395" s="40">
        <f t="shared" si="71"/>
        <v>9103962108.0300007</v>
      </c>
      <c r="W395" s="40">
        <f t="shared" si="71"/>
        <v>0</v>
      </c>
      <c r="X395" s="40">
        <f t="shared" si="71"/>
        <v>9093962108.0300007</v>
      </c>
      <c r="Y395" s="41">
        <f t="shared" ref="Y395:Y458" si="72">$S395/$K395</f>
        <v>0</v>
      </c>
      <c r="Z395" s="41">
        <f t="shared" ref="Z395:Z458" si="73">$S395/$O395</f>
        <v>0</v>
      </c>
      <c r="AA395" s="41">
        <f t="shared" ref="AA395:AA458" si="74">(($P395+$Q395+$R395)/$O395)</f>
        <v>1.0149714768516104E-3</v>
      </c>
      <c r="AB395" s="41">
        <f t="shared" ref="AB395:AB458" si="75">$Z395+$AA395</f>
        <v>1.0149714768516104E-3</v>
      </c>
    </row>
    <row r="396" spans="1:28" ht="120" outlineLevel="4" x14ac:dyDescent="0.25">
      <c r="A396" s="15" t="s">
        <v>303</v>
      </c>
      <c r="B396" s="16" t="s">
        <v>30</v>
      </c>
      <c r="C396" s="16" t="s">
        <v>137</v>
      </c>
      <c r="D396" s="16" t="s">
        <v>138</v>
      </c>
      <c r="E396" s="16" t="s">
        <v>52</v>
      </c>
      <c r="F396" s="16" t="s">
        <v>33</v>
      </c>
      <c r="G396" s="16">
        <v>1310</v>
      </c>
      <c r="H396" s="16">
        <v>3480</v>
      </c>
      <c r="I396" s="17" t="s">
        <v>139</v>
      </c>
      <c r="J396" s="32">
        <v>28190110</v>
      </c>
      <c r="K396" s="33">
        <v>28190110</v>
      </c>
      <c r="L396" s="33">
        <v>0</v>
      </c>
      <c r="M396" s="33">
        <v>0</v>
      </c>
      <c r="N396" s="33">
        <v>0</v>
      </c>
      <c r="O396" s="33">
        <v>28190110</v>
      </c>
      <c r="P396" s="33">
        <v>0</v>
      </c>
      <c r="Q396" s="33">
        <v>21195624.059999999</v>
      </c>
      <c r="R396" s="33">
        <v>0</v>
      </c>
      <c r="S396" s="33">
        <v>6994485.9400000004</v>
      </c>
      <c r="T396" s="33">
        <v>6994485.9400000004</v>
      </c>
      <c r="U396" s="33">
        <v>0</v>
      </c>
      <c r="V396" s="33">
        <v>0</v>
      </c>
      <c r="W396" s="33">
        <v>0</v>
      </c>
      <c r="X396" s="33">
        <v>9.3132257461547852E-10</v>
      </c>
      <c r="Y396" s="20">
        <f t="shared" si="72"/>
        <v>0.24811843373438416</v>
      </c>
      <c r="Z396" s="20">
        <f t="shared" si="73"/>
        <v>0.24811843373438416</v>
      </c>
      <c r="AA396" s="20">
        <f t="shared" si="74"/>
        <v>0.75188156626561575</v>
      </c>
      <c r="AB396" s="21">
        <f t="shared" si="75"/>
        <v>0.99999999999999989</v>
      </c>
    </row>
    <row r="397" spans="1:28" ht="120" outlineLevel="4" x14ac:dyDescent="0.25">
      <c r="A397" s="15" t="s">
        <v>303</v>
      </c>
      <c r="B397" s="16" t="s">
        <v>30</v>
      </c>
      <c r="C397" s="16" t="s">
        <v>137</v>
      </c>
      <c r="D397" s="16" t="s">
        <v>138</v>
      </c>
      <c r="E397" s="16" t="s">
        <v>140</v>
      </c>
      <c r="F397" s="16" t="s">
        <v>33</v>
      </c>
      <c r="G397" s="16">
        <v>1310</v>
      </c>
      <c r="H397" s="16">
        <v>3480</v>
      </c>
      <c r="I397" s="17" t="s">
        <v>141</v>
      </c>
      <c r="J397" s="32">
        <v>13825510</v>
      </c>
      <c r="K397" s="33">
        <v>13825510</v>
      </c>
      <c r="L397" s="33">
        <v>0</v>
      </c>
      <c r="M397" s="33">
        <v>0</v>
      </c>
      <c r="N397" s="33">
        <v>0</v>
      </c>
      <c r="O397" s="33">
        <v>13825510</v>
      </c>
      <c r="P397" s="33">
        <v>0</v>
      </c>
      <c r="Q397" s="33">
        <v>10005174.800000001</v>
      </c>
      <c r="R397" s="33">
        <v>0</v>
      </c>
      <c r="S397" s="33">
        <v>3820335.2</v>
      </c>
      <c r="T397" s="33">
        <v>3820335.2</v>
      </c>
      <c r="U397" s="33">
        <v>0</v>
      </c>
      <c r="V397" s="33">
        <v>0</v>
      </c>
      <c r="W397" s="33">
        <v>0</v>
      </c>
      <c r="X397" s="33">
        <v>-9.3132257461547852E-10</v>
      </c>
      <c r="Y397" s="20">
        <f t="shared" si="72"/>
        <v>0.27632508312532417</v>
      </c>
      <c r="Z397" s="20">
        <f t="shared" si="73"/>
        <v>0.27632508312532417</v>
      </c>
      <c r="AA397" s="20">
        <f t="shared" si="74"/>
        <v>0.72367491687467589</v>
      </c>
      <c r="AB397" s="21">
        <f t="shared" si="75"/>
        <v>1</v>
      </c>
    </row>
    <row r="398" spans="1:28" ht="75" outlineLevel="4" x14ac:dyDescent="0.25">
      <c r="A398" s="15" t="s">
        <v>303</v>
      </c>
      <c r="B398" s="16" t="s">
        <v>30</v>
      </c>
      <c r="C398" s="16" t="s">
        <v>137</v>
      </c>
      <c r="D398" s="16" t="s">
        <v>138</v>
      </c>
      <c r="E398" s="16" t="s">
        <v>142</v>
      </c>
      <c r="F398" s="16" t="s">
        <v>33</v>
      </c>
      <c r="G398" s="16">
        <v>1310</v>
      </c>
      <c r="H398" s="16">
        <v>3480</v>
      </c>
      <c r="I398" s="17" t="s">
        <v>143</v>
      </c>
      <c r="J398" s="32">
        <v>58634093</v>
      </c>
      <c r="K398" s="33">
        <v>58634093</v>
      </c>
      <c r="L398" s="33">
        <v>0</v>
      </c>
      <c r="M398" s="33">
        <v>0</v>
      </c>
      <c r="N398" s="33">
        <v>0</v>
      </c>
      <c r="O398" s="33">
        <v>58634093</v>
      </c>
      <c r="P398" s="33">
        <v>0</v>
      </c>
      <c r="Q398" s="33">
        <v>46278196.920000002</v>
      </c>
      <c r="R398" s="33">
        <v>0</v>
      </c>
      <c r="S398" s="33">
        <v>12355896.08</v>
      </c>
      <c r="T398" s="33">
        <v>12355896.08</v>
      </c>
      <c r="U398" s="33">
        <v>0</v>
      </c>
      <c r="V398" s="33">
        <v>0</v>
      </c>
      <c r="W398" s="33">
        <v>0</v>
      </c>
      <c r="X398" s="33">
        <v>-1.862645149230957E-9</v>
      </c>
      <c r="Y398" s="20">
        <f t="shared" si="72"/>
        <v>0.21072886861232765</v>
      </c>
      <c r="Z398" s="20">
        <f t="shared" si="73"/>
        <v>0.21072886861232765</v>
      </c>
      <c r="AA398" s="20">
        <f t="shared" si="74"/>
        <v>0.78927113138767235</v>
      </c>
      <c r="AB398" s="21">
        <f t="shared" si="75"/>
        <v>1</v>
      </c>
    </row>
    <row r="399" spans="1:28" ht="45" outlineLevel="4" x14ac:dyDescent="0.25">
      <c r="A399" s="15" t="s">
        <v>303</v>
      </c>
      <c r="B399" s="16" t="s">
        <v>30</v>
      </c>
      <c r="C399" s="16" t="s">
        <v>137</v>
      </c>
      <c r="D399" s="16" t="s">
        <v>174</v>
      </c>
      <c r="E399" s="16"/>
      <c r="F399" s="16" t="s">
        <v>33</v>
      </c>
      <c r="G399" s="16">
        <v>1320</v>
      </c>
      <c r="H399" s="16">
        <v>3480</v>
      </c>
      <c r="I399" s="17" t="s">
        <v>175</v>
      </c>
      <c r="J399" s="32">
        <v>31512388</v>
      </c>
      <c r="K399" s="33">
        <v>31512388</v>
      </c>
      <c r="L399" s="33">
        <v>0</v>
      </c>
      <c r="M399" s="33">
        <v>0</v>
      </c>
      <c r="N399" s="33">
        <v>0</v>
      </c>
      <c r="O399" s="33">
        <v>31512388</v>
      </c>
      <c r="P399" s="33">
        <v>0</v>
      </c>
      <c r="Q399" s="33">
        <v>0</v>
      </c>
      <c r="R399" s="33">
        <v>0</v>
      </c>
      <c r="S399" s="33">
        <v>5581875.6299999999</v>
      </c>
      <c r="T399" s="33">
        <v>5581875.6299999999</v>
      </c>
      <c r="U399" s="33">
        <v>25930512.370000001</v>
      </c>
      <c r="V399" s="33">
        <v>25930512.370000001</v>
      </c>
      <c r="W399" s="33">
        <v>0</v>
      </c>
      <c r="X399" s="33">
        <v>25930512.370000001</v>
      </c>
      <c r="Y399" s="20">
        <f t="shared" si="72"/>
        <v>0.17713273998784224</v>
      </c>
      <c r="Z399" s="20">
        <f t="shared" si="73"/>
        <v>0.17713273998784224</v>
      </c>
      <c r="AA399" s="20">
        <f t="shared" si="74"/>
        <v>0</v>
      </c>
      <c r="AB399" s="21">
        <f t="shared" si="75"/>
        <v>0.17713273998784224</v>
      </c>
    </row>
    <row r="400" spans="1:28" outlineLevel="3" x14ac:dyDescent="0.25">
      <c r="A400" s="37"/>
      <c r="B400" s="37"/>
      <c r="C400" s="36" t="s">
        <v>466</v>
      </c>
      <c r="D400" s="37"/>
      <c r="E400" s="37"/>
      <c r="F400" s="37"/>
      <c r="G400" s="37"/>
      <c r="H400" s="37"/>
      <c r="I400" s="38"/>
      <c r="J400" s="39">
        <f t="shared" ref="J400:X400" si="76">SUBTOTAL(9,J396:J399)</f>
        <v>132162101</v>
      </c>
      <c r="K400" s="40">
        <f t="shared" si="76"/>
        <v>132162101</v>
      </c>
      <c r="L400" s="40">
        <f t="shared" si="76"/>
        <v>0</v>
      </c>
      <c r="M400" s="40">
        <f t="shared" si="76"/>
        <v>0</v>
      </c>
      <c r="N400" s="40">
        <v>0</v>
      </c>
      <c r="O400" s="40">
        <f t="shared" si="76"/>
        <v>132162101</v>
      </c>
      <c r="P400" s="40">
        <f t="shared" si="76"/>
        <v>0</v>
      </c>
      <c r="Q400" s="40">
        <f t="shared" si="76"/>
        <v>77478995.780000001</v>
      </c>
      <c r="R400" s="40">
        <f t="shared" si="76"/>
        <v>0</v>
      </c>
      <c r="S400" s="40">
        <f t="shared" si="76"/>
        <v>28752592.849999998</v>
      </c>
      <c r="T400" s="40">
        <f t="shared" si="76"/>
        <v>28752592.849999998</v>
      </c>
      <c r="U400" s="40">
        <f t="shared" si="76"/>
        <v>25930512.370000001</v>
      </c>
      <c r="V400" s="40">
        <f t="shared" si="76"/>
        <v>25930512.370000001</v>
      </c>
      <c r="W400" s="40">
        <f t="shared" si="76"/>
        <v>0</v>
      </c>
      <c r="X400" s="40">
        <f t="shared" si="76"/>
        <v>25930512.369999997</v>
      </c>
      <c r="Y400" s="41">
        <f t="shared" si="72"/>
        <v>0.21755550670309032</v>
      </c>
      <c r="Z400" s="41">
        <f t="shared" si="73"/>
        <v>0.21755550670309032</v>
      </c>
      <c r="AA400" s="41">
        <f t="shared" si="74"/>
        <v>0.58624216166176113</v>
      </c>
      <c r="AB400" s="41">
        <f t="shared" si="75"/>
        <v>0.80379766836485145</v>
      </c>
    </row>
    <row r="401" spans="1:28" outlineLevel="2" x14ac:dyDescent="0.25">
      <c r="A401" s="37"/>
      <c r="B401" s="37" t="s">
        <v>456</v>
      </c>
      <c r="C401" s="36"/>
      <c r="D401" s="37"/>
      <c r="E401" s="37"/>
      <c r="F401" s="37"/>
      <c r="G401" s="37"/>
      <c r="H401" s="37"/>
      <c r="I401" s="38"/>
      <c r="J401" s="39">
        <f t="shared" ref="J401:X401" si="77">SUBTOTAL(9,J363:J399)</f>
        <v>34238794735</v>
      </c>
      <c r="K401" s="40">
        <f t="shared" si="77"/>
        <v>34238794735</v>
      </c>
      <c r="L401" s="40">
        <f t="shared" si="77"/>
        <v>0</v>
      </c>
      <c r="M401" s="40">
        <f t="shared" si="77"/>
        <v>-16500000</v>
      </c>
      <c r="N401" s="40">
        <v>0</v>
      </c>
      <c r="O401" s="40">
        <f t="shared" si="77"/>
        <v>34222294735</v>
      </c>
      <c r="P401" s="40">
        <f t="shared" si="77"/>
        <v>1222956788.8300002</v>
      </c>
      <c r="Q401" s="40">
        <f t="shared" si="77"/>
        <v>4314745727.0699997</v>
      </c>
      <c r="R401" s="40">
        <f t="shared" si="77"/>
        <v>742724.87</v>
      </c>
      <c r="S401" s="40">
        <f t="shared" si="77"/>
        <v>2103525278.0000005</v>
      </c>
      <c r="T401" s="40">
        <f t="shared" si="77"/>
        <v>2057320208.0300004</v>
      </c>
      <c r="U401" s="40">
        <f t="shared" si="77"/>
        <v>15251249373.230001</v>
      </c>
      <c r="V401" s="40">
        <f t="shared" si="77"/>
        <v>26596824216.229996</v>
      </c>
      <c r="W401" s="40">
        <f t="shared" si="77"/>
        <v>0</v>
      </c>
      <c r="X401" s="40">
        <f t="shared" si="77"/>
        <v>26580324216.229996</v>
      </c>
      <c r="Y401" s="41">
        <f t="shared" si="72"/>
        <v>6.1436896195697831E-2</v>
      </c>
      <c r="Z401" s="41">
        <f t="shared" si="73"/>
        <v>6.1466517493599646E-2</v>
      </c>
      <c r="AA401" s="41">
        <f t="shared" si="74"/>
        <v>0.16183734269302791</v>
      </c>
      <c r="AB401" s="41">
        <f t="shared" si="75"/>
        <v>0.22330386018662757</v>
      </c>
    </row>
    <row r="402" spans="1:28" outlineLevel="1" x14ac:dyDescent="0.25">
      <c r="A402" s="34" t="s">
        <v>308</v>
      </c>
      <c r="B402" s="34"/>
      <c r="C402" s="34"/>
      <c r="D402" s="34"/>
      <c r="E402" s="34"/>
      <c r="F402" s="34"/>
      <c r="G402" s="34"/>
      <c r="H402" s="34"/>
      <c r="I402" s="35"/>
      <c r="J402" s="29">
        <f t="shared" ref="J402:X402" si="78">SUBTOTAL(9,J363:J399)</f>
        <v>34238794735</v>
      </c>
      <c r="K402" s="30">
        <f t="shared" si="78"/>
        <v>34238794735</v>
      </c>
      <c r="L402" s="30">
        <f t="shared" si="78"/>
        <v>0</v>
      </c>
      <c r="M402" s="30">
        <f t="shared" si="78"/>
        <v>-16500000</v>
      </c>
      <c r="N402" s="30">
        <v>0</v>
      </c>
      <c r="O402" s="30">
        <f t="shared" si="78"/>
        <v>34222294735</v>
      </c>
      <c r="P402" s="30">
        <f t="shared" si="78"/>
        <v>1222956788.8300002</v>
      </c>
      <c r="Q402" s="30">
        <f t="shared" si="78"/>
        <v>4314745727.0699997</v>
      </c>
      <c r="R402" s="30">
        <f t="shared" si="78"/>
        <v>742724.87</v>
      </c>
      <c r="S402" s="30">
        <f t="shared" si="78"/>
        <v>2103525278.0000005</v>
      </c>
      <c r="T402" s="30">
        <f t="shared" si="78"/>
        <v>2057320208.0300004</v>
      </c>
      <c r="U402" s="30">
        <f t="shared" si="78"/>
        <v>15251249373.230001</v>
      </c>
      <c r="V402" s="30">
        <f t="shared" si="78"/>
        <v>26596824216.229996</v>
      </c>
      <c r="W402" s="30">
        <f t="shared" si="78"/>
        <v>0</v>
      </c>
      <c r="X402" s="30">
        <f t="shared" si="78"/>
        <v>26580324216.229996</v>
      </c>
      <c r="Y402" s="31">
        <f t="shared" si="72"/>
        <v>6.1436896195697831E-2</v>
      </c>
      <c r="Z402" s="31">
        <f t="shared" si="73"/>
        <v>6.1466517493599646E-2</v>
      </c>
      <c r="AA402" s="31">
        <f t="shared" si="74"/>
        <v>0.16183734269302791</v>
      </c>
      <c r="AB402" s="31">
        <f t="shared" si="75"/>
        <v>0.22330386018662757</v>
      </c>
    </row>
    <row r="403" spans="1:28" outlineLevel="4" x14ac:dyDescent="0.25">
      <c r="A403" s="15" t="s">
        <v>309</v>
      </c>
      <c r="B403" s="16" t="s">
        <v>30</v>
      </c>
      <c r="C403" s="16" t="s">
        <v>31</v>
      </c>
      <c r="D403" s="16" t="s">
        <v>32</v>
      </c>
      <c r="E403" s="16"/>
      <c r="F403" s="16" t="s">
        <v>33</v>
      </c>
      <c r="G403" s="16">
        <v>1111</v>
      </c>
      <c r="H403" s="16">
        <v>3480</v>
      </c>
      <c r="I403" s="17" t="s">
        <v>34</v>
      </c>
      <c r="J403" s="32">
        <v>531911054</v>
      </c>
      <c r="K403" s="33">
        <v>531911054</v>
      </c>
      <c r="L403" s="33">
        <v>0</v>
      </c>
      <c r="M403" s="33">
        <v>0</v>
      </c>
      <c r="N403" s="33">
        <v>0</v>
      </c>
      <c r="O403" s="33">
        <v>531911054</v>
      </c>
      <c r="P403" s="33">
        <v>0</v>
      </c>
      <c r="Q403" s="33">
        <v>0</v>
      </c>
      <c r="R403" s="33">
        <v>0</v>
      </c>
      <c r="S403" s="33">
        <v>135083285.34999999</v>
      </c>
      <c r="T403" s="33">
        <v>135083285.34999999</v>
      </c>
      <c r="U403" s="33">
        <v>396827768.64999998</v>
      </c>
      <c r="V403" s="33">
        <v>396827768.64999998</v>
      </c>
      <c r="W403" s="33">
        <v>0</v>
      </c>
      <c r="X403" s="33">
        <v>396827768.64999998</v>
      </c>
      <c r="Y403" s="20">
        <f t="shared" si="72"/>
        <v>0.25395840965170091</v>
      </c>
      <c r="Z403" s="20">
        <f t="shared" si="73"/>
        <v>0.25395840965170091</v>
      </c>
      <c r="AA403" s="20">
        <f t="shared" si="74"/>
        <v>0</v>
      </c>
      <c r="AB403" s="21">
        <f t="shared" si="75"/>
        <v>0.25395840965170091</v>
      </c>
    </row>
    <row r="404" spans="1:28" outlineLevel="4" x14ac:dyDescent="0.25">
      <c r="A404" s="15" t="s">
        <v>309</v>
      </c>
      <c r="B404" s="16" t="s">
        <v>30</v>
      </c>
      <c r="C404" s="16" t="s">
        <v>31</v>
      </c>
      <c r="D404" s="16" t="s">
        <v>35</v>
      </c>
      <c r="E404" s="16"/>
      <c r="F404" s="16" t="s">
        <v>33</v>
      </c>
      <c r="G404" s="16">
        <v>1111</v>
      </c>
      <c r="H404" s="16">
        <v>3480</v>
      </c>
      <c r="I404" s="17" t="s">
        <v>36</v>
      </c>
      <c r="J404" s="32">
        <v>564277</v>
      </c>
      <c r="K404" s="33">
        <v>564277</v>
      </c>
      <c r="L404" s="33">
        <v>0</v>
      </c>
      <c r="M404" s="33">
        <v>0</v>
      </c>
      <c r="N404" s="33">
        <v>0</v>
      </c>
      <c r="O404" s="33">
        <v>564277</v>
      </c>
      <c r="P404" s="33">
        <v>0</v>
      </c>
      <c r="Q404" s="33">
        <v>0</v>
      </c>
      <c r="R404" s="33">
        <v>0</v>
      </c>
      <c r="S404" s="33">
        <v>0</v>
      </c>
      <c r="T404" s="33">
        <v>0</v>
      </c>
      <c r="U404" s="33">
        <v>564277</v>
      </c>
      <c r="V404" s="33">
        <v>564277</v>
      </c>
      <c r="W404" s="33">
        <v>0</v>
      </c>
      <c r="X404" s="33">
        <v>564277</v>
      </c>
      <c r="Y404" s="20">
        <f t="shared" si="72"/>
        <v>0</v>
      </c>
      <c r="Z404" s="20">
        <f t="shared" si="73"/>
        <v>0</v>
      </c>
      <c r="AA404" s="20">
        <f t="shared" si="74"/>
        <v>0</v>
      </c>
      <c r="AB404" s="21">
        <f t="shared" si="75"/>
        <v>0</v>
      </c>
    </row>
    <row r="405" spans="1:28" outlineLevel="4" x14ac:dyDescent="0.25">
      <c r="A405" s="15" t="s">
        <v>309</v>
      </c>
      <c r="B405" s="16" t="s">
        <v>30</v>
      </c>
      <c r="C405" s="16" t="s">
        <v>31</v>
      </c>
      <c r="D405" s="16" t="s">
        <v>37</v>
      </c>
      <c r="E405" s="16"/>
      <c r="F405" s="16" t="s">
        <v>33</v>
      </c>
      <c r="G405" s="16">
        <v>1111</v>
      </c>
      <c r="H405" s="16">
        <v>3480</v>
      </c>
      <c r="I405" s="17" t="s">
        <v>38</v>
      </c>
      <c r="J405" s="32">
        <v>5189613</v>
      </c>
      <c r="K405" s="33">
        <v>5189613</v>
      </c>
      <c r="L405" s="33">
        <v>0</v>
      </c>
      <c r="M405" s="33">
        <v>0</v>
      </c>
      <c r="N405" s="33">
        <v>0</v>
      </c>
      <c r="O405" s="33">
        <v>5189613</v>
      </c>
      <c r="P405" s="33">
        <v>0</v>
      </c>
      <c r="Q405" s="33">
        <v>0</v>
      </c>
      <c r="R405" s="33">
        <v>0</v>
      </c>
      <c r="S405" s="33">
        <v>0</v>
      </c>
      <c r="T405" s="33">
        <v>0</v>
      </c>
      <c r="U405" s="33">
        <v>5189613</v>
      </c>
      <c r="V405" s="33">
        <v>5189613</v>
      </c>
      <c r="W405" s="33">
        <v>0</v>
      </c>
      <c r="X405" s="33">
        <v>5189613</v>
      </c>
      <c r="Y405" s="20">
        <f t="shared" si="72"/>
        <v>0</v>
      </c>
      <c r="Z405" s="20">
        <f t="shared" si="73"/>
        <v>0</v>
      </c>
      <c r="AA405" s="20">
        <f t="shared" si="74"/>
        <v>0</v>
      </c>
      <c r="AB405" s="21">
        <f t="shared" si="75"/>
        <v>0</v>
      </c>
    </row>
    <row r="406" spans="1:28" outlineLevel="4" x14ac:dyDescent="0.25">
      <c r="A406" s="15" t="s">
        <v>309</v>
      </c>
      <c r="B406" s="16" t="s">
        <v>30</v>
      </c>
      <c r="C406" s="16" t="s">
        <v>31</v>
      </c>
      <c r="D406" s="16" t="s">
        <v>41</v>
      </c>
      <c r="E406" s="16"/>
      <c r="F406" s="16" t="s">
        <v>33</v>
      </c>
      <c r="G406" s="16">
        <v>1111</v>
      </c>
      <c r="H406" s="16">
        <v>3480</v>
      </c>
      <c r="I406" s="17" t="s">
        <v>42</v>
      </c>
      <c r="J406" s="32">
        <v>235217624</v>
      </c>
      <c r="K406" s="33">
        <v>235217624</v>
      </c>
      <c r="L406" s="33">
        <v>0</v>
      </c>
      <c r="M406" s="33">
        <v>0</v>
      </c>
      <c r="N406" s="33">
        <v>0</v>
      </c>
      <c r="O406" s="33">
        <v>235217624</v>
      </c>
      <c r="P406" s="33">
        <v>0</v>
      </c>
      <c r="Q406" s="33">
        <v>0</v>
      </c>
      <c r="R406" s="33">
        <v>0</v>
      </c>
      <c r="S406" s="33">
        <v>53461777.460000001</v>
      </c>
      <c r="T406" s="33">
        <v>53461777.460000001</v>
      </c>
      <c r="U406" s="33">
        <v>181755846.53999999</v>
      </c>
      <c r="V406" s="33">
        <v>181755846.53999999</v>
      </c>
      <c r="W406" s="33">
        <v>0</v>
      </c>
      <c r="X406" s="33">
        <v>181755846.53999999</v>
      </c>
      <c r="Y406" s="20">
        <f t="shared" si="72"/>
        <v>0.22728644457355798</v>
      </c>
      <c r="Z406" s="20">
        <f t="shared" si="73"/>
        <v>0.22728644457355798</v>
      </c>
      <c r="AA406" s="20">
        <f t="shared" si="74"/>
        <v>0</v>
      </c>
      <c r="AB406" s="21">
        <f t="shared" si="75"/>
        <v>0.22728644457355798</v>
      </c>
    </row>
    <row r="407" spans="1:28" ht="30" outlineLevel="4" x14ac:dyDescent="0.25">
      <c r="A407" s="15" t="s">
        <v>309</v>
      </c>
      <c r="B407" s="16" t="s">
        <v>30</v>
      </c>
      <c r="C407" s="16" t="s">
        <v>31</v>
      </c>
      <c r="D407" s="16" t="s">
        <v>43</v>
      </c>
      <c r="E407" s="16"/>
      <c r="F407" s="16" t="s">
        <v>33</v>
      </c>
      <c r="G407" s="16">
        <v>1111</v>
      </c>
      <c r="H407" s="16">
        <v>3480</v>
      </c>
      <c r="I407" s="17" t="s">
        <v>44</v>
      </c>
      <c r="J407" s="32">
        <v>275914440</v>
      </c>
      <c r="K407" s="33">
        <v>275914440</v>
      </c>
      <c r="L407" s="33">
        <v>0</v>
      </c>
      <c r="M407" s="33">
        <v>0</v>
      </c>
      <c r="N407" s="33">
        <v>0</v>
      </c>
      <c r="O407" s="33">
        <v>275914440</v>
      </c>
      <c r="P407" s="33">
        <v>0</v>
      </c>
      <c r="Q407" s="33">
        <v>0</v>
      </c>
      <c r="R407" s="33">
        <v>0</v>
      </c>
      <c r="S407" s="33">
        <v>68776697.700000003</v>
      </c>
      <c r="T407" s="33">
        <v>68776697.700000003</v>
      </c>
      <c r="U407" s="33">
        <v>207137742.30000001</v>
      </c>
      <c r="V407" s="33">
        <v>207137742.30000001</v>
      </c>
      <c r="W407" s="33">
        <v>0</v>
      </c>
      <c r="X407" s="33">
        <v>207137742.30000001</v>
      </c>
      <c r="Y407" s="20">
        <f t="shared" si="72"/>
        <v>0.24926820683977252</v>
      </c>
      <c r="Z407" s="20">
        <f t="shared" si="73"/>
        <v>0.24926820683977252</v>
      </c>
      <c r="AA407" s="20">
        <f t="shared" si="74"/>
        <v>0</v>
      </c>
      <c r="AB407" s="21">
        <f t="shared" si="75"/>
        <v>0.24926820683977252</v>
      </c>
    </row>
    <row r="408" spans="1:28" outlineLevel="4" x14ac:dyDescent="0.25">
      <c r="A408" s="15" t="s">
        <v>309</v>
      </c>
      <c r="B408" s="16" t="s">
        <v>30</v>
      </c>
      <c r="C408" s="16" t="s">
        <v>31</v>
      </c>
      <c r="D408" s="16" t="s">
        <v>45</v>
      </c>
      <c r="E408" s="16"/>
      <c r="F408" s="16" t="s">
        <v>33</v>
      </c>
      <c r="G408" s="16">
        <v>1111</v>
      </c>
      <c r="H408" s="16">
        <v>3480</v>
      </c>
      <c r="I408" s="17" t="s">
        <v>46</v>
      </c>
      <c r="J408" s="32">
        <v>108345675</v>
      </c>
      <c r="K408" s="33">
        <v>108345675</v>
      </c>
      <c r="L408" s="33">
        <v>0</v>
      </c>
      <c r="M408" s="33">
        <v>0</v>
      </c>
      <c r="N408" s="33">
        <v>0</v>
      </c>
      <c r="O408" s="33">
        <v>108345675</v>
      </c>
      <c r="P408" s="33">
        <v>0</v>
      </c>
      <c r="Q408" s="33">
        <v>0</v>
      </c>
      <c r="R408" s="33">
        <v>0</v>
      </c>
      <c r="S408" s="33">
        <v>1451613.75</v>
      </c>
      <c r="T408" s="33">
        <v>1451613.75</v>
      </c>
      <c r="U408" s="33">
        <v>106894061.25</v>
      </c>
      <c r="V408" s="33">
        <v>106894061.25</v>
      </c>
      <c r="W408" s="33">
        <v>0</v>
      </c>
      <c r="X408" s="33">
        <v>106894061.25</v>
      </c>
      <c r="Y408" s="20">
        <f t="shared" si="72"/>
        <v>1.3397985198763125E-2</v>
      </c>
      <c r="Z408" s="20">
        <f t="shared" si="73"/>
        <v>1.3397985198763125E-2</v>
      </c>
      <c r="AA408" s="20">
        <f t="shared" si="74"/>
        <v>0</v>
      </c>
      <c r="AB408" s="21">
        <f t="shared" si="75"/>
        <v>1.3397985198763125E-2</v>
      </c>
    </row>
    <row r="409" spans="1:28" outlineLevel="4" x14ac:dyDescent="0.25">
      <c r="A409" s="15" t="s">
        <v>309</v>
      </c>
      <c r="B409" s="16" t="s">
        <v>30</v>
      </c>
      <c r="C409" s="16" t="s">
        <v>31</v>
      </c>
      <c r="D409" s="16" t="s">
        <v>47</v>
      </c>
      <c r="E409" s="16"/>
      <c r="F409" s="16" t="s">
        <v>33</v>
      </c>
      <c r="G409" s="16">
        <v>1111</v>
      </c>
      <c r="H409" s="16">
        <v>3480</v>
      </c>
      <c r="I409" s="17" t="s">
        <v>48</v>
      </c>
      <c r="J409" s="32">
        <v>92567235</v>
      </c>
      <c r="K409" s="33">
        <v>93967235</v>
      </c>
      <c r="L409" s="33">
        <v>0</v>
      </c>
      <c r="M409" s="33">
        <v>0</v>
      </c>
      <c r="N409" s="33">
        <v>0</v>
      </c>
      <c r="O409" s="33">
        <v>93967235</v>
      </c>
      <c r="P409" s="33">
        <v>0</v>
      </c>
      <c r="Q409" s="33">
        <v>0</v>
      </c>
      <c r="R409" s="33">
        <v>0</v>
      </c>
      <c r="S409" s="33">
        <v>93756362.269999996</v>
      </c>
      <c r="T409" s="33">
        <v>93756362.269999996</v>
      </c>
      <c r="U409" s="33">
        <v>210872.73</v>
      </c>
      <c r="V409" s="33">
        <v>210872.73</v>
      </c>
      <c r="W409" s="33">
        <v>0</v>
      </c>
      <c r="X409" s="33">
        <v>210872.73000000417</v>
      </c>
      <c r="Y409" s="20">
        <f t="shared" si="72"/>
        <v>0.99775589086983352</v>
      </c>
      <c r="Z409" s="20">
        <f t="shared" si="73"/>
        <v>0.99775589086983352</v>
      </c>
      <c r="AA409" s="20">
        <f t="shared" si="74"/>
        <v>0</v>
      </c>
      <c r="AB409" s="21">
        <f t="shared" si="75"/>
        <v>0.99775589086983352</v>
      </c>
    </row>
    <row r="410" spans="1:28" outlineLevel="4" x14ac:dyDescent="0.25">
      <c r="A410" s="15" t="s">
        <v>309</v>
      </c>
      <c r="B410" s="16" t="s">
        <v>30</v>
      </c>
      <c r="C410" s="16" t="s">
        <v>31</v>
      </c>
      <c r="D410" s="16" t="s">
        <v>49</v>
      </c>
      <c r="E410" s="16"/>
      <c r="F410" s="16" t="s">
        <v>33</v>
      </c>
      <c r="G410" s="16">
        <v>1111</v>
      </c>
      <c r="H410" s="16">
        <v>3480</v>
      </c>
      <c r="I410" s="17" t="s">
        <v>50</v>
      </c>
      <c r="J410" s="32">
        <v>150934199</v>
      </c>
      <c r="K410" s="33">
        <v>150934199</v>
      </c>
      <c r="L410" s="33">
        <v>0</v>
      </c>
      <c r="M410" s="33">
        <v>0</v>
      </c>
      <c r="N410" s="33">
        <v>0</v>
      </c>
      <c r="O410" s="33">
        <v>150934199</v>
      </c>
      <c r="P410" s="33">
        <v>0</v>
      </c>
      <c r="Q410" s="33">
        <v>0</v>
      </c>
      <c r="R410" s="33">
        <v>0</v>
      </c>
      <c r="S410" s="33">
        <v>33927182.810000002</v>
      </c>
      <c r="T410" s="33">
        <v>33927182.810000002</v>
      </c>
      <c r="U410" s="33">
        <v>117007016.19</v>
      </c>
      <c r="V410" s="33">
        <v>117007016.19</v>
      </c>
      <c r="W410" s="33">
        <v>0</v>
      </c>
      <c r="X410" s="33">
        <v>117007016.19</v>
      </c>
      <c r="Y410" s="20">
        <f t="shared" si="72"/>
        <v>0.22478128240505654</v>
      </c>
      <c r="Z410" s="20">
        <f t="shared" si="73"/>
        <v>0.22478128240505654</v>
      </c>
      <c r="AA410" s="20">
        <f t="shared" si="74"/>
        <v>0</v>
      </c>
      <c r="AB410" s="21">
        <f t="shared" si="75"/>
        <v>0.22478128240505654</v>
      </c>
    </row>
    <row r="411" spans="1:28" ht="120" outlineLevel="4" x14ac:dyDescent="0.25">
      <c r="A411" s="15" t="s">
        <v>309</v>
      </c>
      <c r="B411" s="16" t="s">
        <v>30</v>
      </c>
      <c r="C411" s="16" t="s">
        <v>31</v>
      </c>
      <c r="D411" s="16" t="s">
        <v>51</v>
      </c>
      <c r="E411" s="16" t="s">
        <v>52</v>
      </c>
      <c r="F411" s="16" t="s">
        <v>33</v>
      </c>
      <c r="G411" s="16">
        <v>1112</v>
      </c>
      <c r="H411" s="16">
        <v>3480</v>
      </c>
      <c r="I411" s="17" t="s">
        <v>53</v>
      </c>
      <c r="J411" s="32">
        <v>119120618</v>
      </c>
      <c r="K411" s="33">
        <v>119120618</v>
      </c>
      <c r="L411" s="33">
        <v>0</v>
      </c>
      <c r="M411" s="33">
        <v>0</v>
      </c>
      <c r="N411" s="33">
        <v>0</v>
      </c>
      <c r="O411" s="33">
        <v>119120618</v>
      </c>
      <c r="P411" s="33">
        <v>0</v>
      </c>
      <c r="Q411" s="33">
        <v>84811089</v>
      </c>
      <c r="R411" s="33">
        <v>0</v>
      </c>
      <c r="S411" s="33">
        <v>34309529</v>
      </c>
      <c r="T411" s="33">
        <v>34309529</v>
      </c>
      <c r="U411" s="33">
        <v>0</v>
      </c>
      <c r="V411" s="33">
        <v>0</v>
      </c>
      <c r="W411" s="33">
        <v>0</v>
      </c>
      <c r="X411" s="33">
        <v>0</v>
      </c>
      <c r="Y411" s="20">
        <f t="shared" si="72"/>
        <v>0.28802343016722765</v>
      </c>
      <c r="Z411" s="20">
        <f t="shared" si="73"/>
        <v>0.28802343016722765</v>
      </c>
      <c r="AA411" s="20">
        <f t="shared" si="74"/>
        <v>0.71197656983277235</v>
      </c>
      <c r="AB411" s="21">
        <f t="shared" si="75"/>
        <v>1</v>
      </c>
    </row>
    <row r="412" spans="1:28" ht="75" outlineLevel="4" x14ac:dyDescent="0.25">
      <c r="A412" s="15" t="s">
        <v>309</v>
      </c>
      <c r="B412" s="16" t="s">
        <v>30</v>
      </c>
      <c r="C412" s="16" t="s">
        <v>31</v>
      </c>
      <c r="D412" s="16" t="s">
        <v>54</v>
      </c>
      <c r="E412" s="16" t="s">
        <v>52</v>
      </c>
      <c r="F412" s="16" t="s">
        <v>33</v>
      </c>
      <c r="G412" s="16">
        <v>1112</v>
      </c>
      <c r="H412" s="16">
        <v>3480</v>
      </c>
      <c r="I412" s="17" t="s">
        <v>55</v>
      </c>
      <c r="J412" s="32">
        <v>6438952</v>
      </c>
      <c r="K412" s="33">
        <v>6438952</v>
      </c>
      <c r="L412" s="33">
        <v>0</v>
      </c>
      <c r="M412" s="33">
        <v>0</v>
      </c>
      <c r="N412" s="33">
        <v>0</v>
      </c>
      <c r="O412" s="33">
        <v>6438952</v>
      </c>
      <c r="P412" s="33">
        <v>0</v>
      </c>
      <c r="Q412" s="33">
        <v>4584378</v>
      </c>
      <c r="R412" s="33">
        <v>0</v>
      </c>
      <c r="S412" s="33">
        <v>1854574</v>
      </c>
      <c r="T412" s="33">
        <v>1854574</v>
      </c>
      <c r="U412" s="33">
        <v>0</v>
      </c>
      <c r="V412" s="33">
        <v>0</v>
      </c>
      <c r="W412" s="33">
        <v>0</v>
      </c>
      <c r="X412" s="33">
        <v>0</v>
      </c>
      <c r="Y412" s="20">
        <f t="shared" si="72"/>
        <v>0.28802420021146297</v>
      </c>
      <c r="Z412" s="20">
        <f t="shared" si="73"/>
        <v>0.28802420021146297</v>
      </c>
      <c r="AA412" s="20">
        <f t="shared" si="74"/>
        <v>0.71197579978853698</v>
      </c>
      <c r="AB412" s="21">
        <f t="shared" si="75"/>
        <v>1</v>
      </c>
    </row>
    <row r="413" spans="1:28" ht="120" outlineLevel="4" x14ac:dyDescent="0.25">
      <c r="A413" s="15" t="s">
        <v>309</v>
      </c>
      <c r="B413" s="16" t="s">
        <v>30</v>
      </c>
      <c r="C413" s="16" t="s">
        <v>31</v>
      </c>
      <c r="D413" s="16" t="s">
        <v>56</v>
      </c>
      <c r="E413" s="16" t="s">
        <v>52</v>
      </c>
      <c r="F413" s="16" t="s">
        <v>33</v>
      </c>
      <c r="G413" s="16">
        <v>1112</v>
      </c>
      <c r="H413" s="16">
        <v>3480</v>
      </c>
      <c r="I413" s="17" t="s">
        <v>57</v>
      </c>
      <c r="J413" s="32">
        <v>24718634</v>
      </c>
      <c r="K413" s="33">
        <v>23318634</v>
      </c>
      <c r="L413" s="33">
        <v>0</v>
      </c>
      <c r="M413" s="33">
        <v>0</v>
      </c>
      <c r="N413" s="33">
        <v>0</v>
      </c>
      <c r="O413" s="33">
        <v>23318634</v>
      </c>
      <c r="P413" s="33">
        <v>0</v>
      </c>
      <c r="Q413" s="33">
        <v>17765010</v>
      </c>
      <c r="R413" s="33">
        <v>0</v>
      </c>
      <c r="S413" s="33">
        <v>5553624</v>
      </c>
      <c r="T413" s="33">
        <v>5553624</v>
      </c>
      <c r="U413" s="33">
        <v>0</v>
      </c>
      <c r="V413" s="33">
        <v>0</v>
      </c>
      <c r="W413" s="33">
        <v>0</v>
      </c>
      <c r="X413" s="33">
        <v>0</v>
      </c>
      <c r="Y413" s="20">
        <f t="shared" si="72"/>
        <v>0.23816249270862092</v>
      </c>
      <c r="Z413" s="20">
        <f t="shared" si="73"/>
        <v>0.23816249270862092</v>
      </c>
      <c r="AA413" s="20">
        <f t="shared" si="74"/>
        <v>0.76183750729137911</v>
      </c>
      <c r="AB413" s="21">
        <f t="shared" si="75"/>
        <v>1</v>
      </c>
    </row>
    <row r="414" spans="1:28" ht="90" outlineLevel="4" x14ac:dyDescent="0.25">
      <c r="A414" s="15" t="s">
        <v>309</v>
      </c>
      <c r="B414" s="16" t="s">
        <v>30</v>
      </c>
      <c r="C414" s="16" t="s">
        <v>31</v>
      </c>
      <c r="D414" s="16" t="s">
        <v>58</v>
      </c>
      <c r="E414" s="16" t="s">
        <v>52</v>
      </c>
      <c r="F414" s="16" t="s">
        <v>33</v>
      </c>
      <c r="G414" s="16">
        <v>1112</v>
      </c>
      <c r="H414" s="16">
        <v>3480</v>
      </c>
      <c r="I414" s="17" t="s">
        <v>59</v>
      </c>
      <c r="J414" s="32">
        <v>38633714</v>
      </c>
      <c r="K414" s="33">
        <v>38633714</v>
      </c>
      <c r="L414" s="33">
        <v>0</v>
      </c>
      <c r="M414" s="33">
        <v>0</v>
      </c>
      <c r="N414" s="33">
        <v>0</v>
      </c>
      <c r="O414" s="33">
        <v>38633714</v>
      </c>
      <c r="P414" s="33">
        <v>0</v>
      </c>
      <c r="Q414" s="33">
        <v>27506296</v>
      </c>
      <c r="R414" s="33">
        <v>0</v>
      </c>
      <c r="S414" s="33">
        <v>11127418</v>
      </c>
      <c r="T414" s="33">
        <v>11127418</v>
      </c>
      <c r="U414" s="33">
        <v>0</v>
      </c>
      <c r="V414" s="33">
        <v>0</v>
      </c>
      <c r="W414" s="33">
        <v>0</v>
      </c>
      <c r="X414" s="33">
        <v>0</v>
      </c>
      <c r="Y414" s="20">
        <f t="shared" si="72"/>
        <v>0.28802351231362328</v>
      </c>
      <c r="Z414" s="20">
        <f t="shared" si="73"/>
        <v>0.28802351231362328</v>
      </c>
      <c r="AA414" s="20">
        <f t="shared" si="74"/>
        <v>0.71197648768637667</v>
      </c>
      <c r="AB414" s="21">
        <f t="shared" si="75"/>
        <v>1</v>
      </c>
    </row>
    <row r="415" spans="1:28" ht="90" outlineLevel="4" x14ac:dyDescent="0.25">
      <c r="A415" s="15" t="s">
        <v>309</v>
      </c>
      <c r="B415" s="16" t="s">
        <v>30</v>
      </c>
      <c r="C415" s="16" t="s">
        <v>31</v>
      </c>
      <c r="D415" s="16" t="s">
        <v>60</v>
      </c>
      <c r="E415" s="16" t="s">
        <v>52</v>
      </c>
      <c r="F415" s="16" t="s">
        <v>33</v>
      </c>
      <c r="G415" s="16">
        <v>1112</v>
      </c>
      <c r="H415" s="16">
        <v>3480</v>
      </c>
      <c r="I415" s="17" t="s">
        <v>61</v>
      </c>
      <c r="J415" s="32">
        <v>19316857</v>
      </c>
      <c r="K415" s="33">
        <v>19316857</v>
      </c>
      <c r="L415" s="33">
        <v>0</v>
      </c>
      <c r="M415" s="33">
        <v>0</v>
      </c>
      <c r="N415" s="33">
        <v>0</v>
      </c>
      <c r="O415" s="33">
        <v>19316857</v>
      </c>
      <c r="P415" s="33">
        <v>0</v>
      </c>
      <c r="Q415" s="33">
        <v>13753143</v>
      </c>
      <c r="R415" s="33">
        <v>0</v>
      </c>
      <c r="S415" s="33">
        <v>5563714</v>
      </c>
      <c r="T415" s="33">
        <v>5563714</v>
      </c>
      <c r="U415" s="33">
        <v>0</v>
      </c>
      <c r="V415" s="33">
        <v>0</v>
      </c>
      <c r="W415" s="33">
        <v>0</v>
      </c>
      <c r="X415" s="33">
        <v>0</v>
      </c>
      <c r="Y415" s="20">
        <f t="shared" si="72"/>
        <v>0.28802377115490374</v>
      </c>
      <c r="Z415" s="20">
        <f t="shared" si="73"/>
        <v>0.28802377115490374</v>
      </c>
      <c r="AA415" s="20">
        <f t="shared" si="74"/>
        <v>0.71197622884509626</v>
      </c>
      <c r="AB415" s="21">
        <f t="shared" si="75"/>
        <v>1</v>
      </c>
    </row>
    <row r="416" spans="1:28" ht="75" outlineLevel="4" x14ac:dyDescent="0.25">
      <c r="A416" s="15" t="s">
        <v>309</v>
      </c>
      <c r="B416" s="16" t="s">
        <v>30</v>
      </c>
      <c r="C416" s="16" t="s">
        <v>31</v>
      </c>
      <c r="D416" s="16" t="s">
        <v>62</v>
      </c>
      <c r="E416" s="16" t="s">
        <v>52</v>
      </c>
      <c r="F416" s="16" t="s">
        <v>33</v>
      </c>
      <c r="G416" s="16">
        <v>1112</v>
      </c>
      <c r="H416" s="16">
        <v>3480</v>
      </c>
      <c r="I416" s="17" t="s">
        <v>63</v>
      </c>
      <c r="J416" s="32">
        <v>56307925</v>
      </c>
      <c r="K416" s="33">
        <v>56307925</v>
      </c>
      <c r="L416" s="33">
        <v>0</v>
      </c>
      <c r="M416" s="33">
        <v>0</v>
      </c>
      <c r="N416" s="33">
        <v>0</v>
      </c>
      <c r="O416" s="33">
        <v>56307925</v>
      </c>
      <c r="P416" s="33">
        <v>0</v>
      </c>
      <c r="Q416" s="33">
        <v>43567889.990000002</v>
      </c>
      <c r="R416" s="33">
        <v>0</v>
      </c>
      <c r="S416" s="33">
        <v>12740035.01</v>
      </c>
      <c r="T416" s="33">
        <v>12740035.01</v>
      </c>
      <c r="U416" s="33">
        <v>0</v>
      </c>
      <c r="V416" s="33">
        <v>0</v>
      </c>
      <c r="W416" s="33">
        <v>0</v>
      </c>
      <c r="X416" s="33">
        <v>-1.862645149230957E-9</v>
      </c>
      <c r="Y416" s="20">
        <f t="shared" si="72"/>
        <v>0.22625651735523908</v>
      </c>
      <c r="Z416" s="20">
        <f t="shared" si="73"/>
        <v>0.22625651735523908</v>
      </c>
      <c r="AA416" s="20">
        <f t="shared" si="74"/>
        <v>0.773743482644761</v>
      </c>
      <c r="AB416" s="21">
        <f t="shared" si="75"/>
        <v>1</v>
      </c>
    </row>
    <row r="417" spans="1:28" outlineLevel="3" x14ac:dyDescent="0.25">
      <c r="A417" s="37"/>
      <c r="B417" s="37"/>
      <c r="C417" s="36" t="s">
        <v>462</v>
      </c>
      <c r="D417" s="37"/>
      <c r="E417" s="37"/>
      <c r="F417" s="37"/>
      <c r="G417" s="37"/>
      <c r="H417" s="37"/>
      <c r="I417" s="38"/>
      <c r="J417" s="39">
        <f t="shared" ref="J417:X417" si="79">SUBTOTAL(9,J403:J416)</f>
        <v>1665180817</v>
      </c>
      <c r="K417" s="40">
        <f t="shared" si="79"/>
        <v>1665180817</v>
      </c>
      <c r="L417" s="40">
        <f t="shared" si="79"/>
        <v>0</v>
      </c>
      <c r="M417" s="40">
        <f t="shared" si="79"/>
        <v>0</v>
      </c>
      <c r="N417" s="40">
        <v>0</v>
      </c>
      <c r="O417" s="40">
        <f t="shared" si="79"/>
        <v>1665180817</v>
      </c>
      <c r="P417" s="40">
        <f t="shared" si="79"/>
        <v>0</v>
      </c>
      <c r="Q417" s="40">
        <f t="shared" si="79"/>
        <v>191987805.99000001</v>
      </c>
      <c r="R417" s="40">
        <f t="shared" si="79"/>
        <v>0</v>
      </c>
      <c r="S417" s="40">
        <f t="shared" si="79"/>
        <v>457605813.34999996</v>
      </c>
      <c r="T417" s="40">
        <f t="shared" si="79"/>
        <v>457605813.34999996</v>
      </c>
      <c r="U417" s="40">
        <f t="shared" si="79"/>
        <v>1015587197.6600001</v>
      </c>
      <c r="V417" s="40">
        <f t="shared" si="79"/>
        <v>1015587197.6600001</v>
      </c>
      <c r="W417" s="40">
        <f t="shared" si="79"/>
        <v>0</v>
      </c>
      <c r="X417" s="40">
        <f t="shared" si="79"/>
        <v>1015587197.6600001</v>
      </c>
      <c r="Y417" s="41">
        <f t="shared" si="72"/>
        <v>0.27480848246524087</v>
      </c>
      <c r="Z417" s="41">
        <f t="shared" si="73"/>
        <v>0.27480848246524087</v>
      </c>
      <c r="AA417" s="41">
        <f t="shared" si="74"/>
        <v>0.11529547063596758</v>
      </c>
      <c r="AB417" s="41">
        <f t="shared" si="75"/>
        <v>0.39010395310120843</v>
      </c>
    </row>
    <row r="418" spans="1:28" outlineLevel="4" x14ac:dyDescent="0.25">
      <c r="A418" s="15" t="s">
        <v>309</v>
      </c>
      <c r="B418" s="16" t="s">
        <v>30</v>
      </c>
      <c r="C418" s="16" t="s">
        <v>64</v>
      </c>
      <c r="D418" s="16" t="s">
        <v>67</v>
      </c>
      <c r="E418" s="16"/>
      <c r="F418" s="16" t="s">
        <v>33</v>
      </c>
      <c r="G418" s="16">
        <v>1120</v>
      </c>
      <c r="H418" s="16">
        <v>3480</v>
      </c>
      <c r="I418" s="17" t="s">
        <v>68</v>
      </c>
      <c r="J418" s="32">
        <v>328706620</v>
      </c>
      <c r="K418" s="33">
        <v>328706620</v>
      </c>
      <c r="L418" s="33">
        <v>0</v>
      </c>
      <c r="M418" s="33">
        <v>0</v>
      </c>
      <c r="N418" s="33">
        <v>0</v>
      </c>
      <c r="O418" s="33">
        <v>328706620</v>
      </c>
      <c r="P418" s="33">
        <v>0</v>
      </c>
      <c r="Q418" s="33">
        <v>78348592.650000006</v>
      </c>
      <c r="R418" s="33">
        <v>51669436.520000003</v>
      </c>
      <c r="S418" s="33">
        <v>40782253.700000003</v>
      </c>
      <c r="T418" s="33">
        <v>29796054.699999999</v>
      </c>
      <c r="U418" s="33">
        <v>65300147.130000003</v>
      </c>
      <c r="V418" s="33">
        <v>157906337.13</v>
      </c>
      <c r="W418" s="33">
        <v>0</v>
      </c>
      <c r="X418" s="33">
        <v>157906337.13</v>
      </c>
      <c r="Y418" s="20">
        <f t="shared" si="72"/>
        <v>0.12406885416545613</v>
      </c>
      <c r="Z418" s="20">
        <f t="shared" si="73"/>
        <v>0.12406885416545613</v>
      </c>
      <c r="AA418" s="20">
        <f t="shared" si="74"/>
        <v>0.3955442977388165</v>
      </c>
      <c r="AB418" s="21">
        <f t="shared" si="75"/>
        <v>0.5196131519042726</v>
      </c>
    </row>
    <row r="419" spans="1:28" ht="30" outlineLevel="4" x14ac:dyDescent="0.25">
      <c r="A419" s="15" t="s">
        <v>309</v>
      </c>
      <c r="B419" s="16" t="s">
        <v>30</v>
      </c>
      <c r="C419" s="16" t="s">
        <v>64</v>
      </c>
      <c r="D419" s="16" t="s">
        <v>69</v>
      </c>
      <c r="E419" s="16"/>
      <c r="F419" s="16" t="s">
        <v>33</v>
      </c>
      <c r="G419" s="16">
        <v>1120</v>
      </c>
      <c r="H419" s="16">
        <v>3480</v>
      </c>
      <c r="I419" s="17" t="s">
        <v>70</v>
      </c>
      <c r="J419" s="32">
        <v>1306761274</v>
      </c>
      <c r="K419" s="33">
        <v>1306761274</v>
      </c>
      <c r="L419" s="33">
        <v>0</v>
      </c>
      <c r="M419" s="33">
        <v>0</v>
      </c>
      <c r="N419" s="33">
        <v>0</v>
      </c>
      <c r="O419" s="33">
        <v>1306761274</v>
      </c>
      <c r="P419" s="33">
        <v>0</v>
      </c>
      <c r="Q419" s="33">
        <v>0</v>
      </c>
      <c r="R419" s="33">
        <v>0</v>
      </c>
      <c r="S419" s="33">
        <v>0</v>
      </c>
      <c r="T419" s="33">
        <v>0</v>
      </c>
      <c r="U419" s="33">
        <v>0</v>
      </c>
      <c r="V419" s="33">
        <v>1306761274</v>
      </c>
      <c r="W419" s="33">
        <v>0</v>
      </c>
      <c r="X419" s="33">
        <v>1306761274</v>
      </c>
      <c r="Y419" s="20">
        <f t="shared" si="72"/>
        <v>0</v>
      </c>
      <c r="Z419" s="20">
        <f t="shared" si="73"/>
        <v>0</v>
      </c>
      <c r="AA419" s="20">
        <f t="shared" si="74"/>
        <v>0</v>
      </c>
      <c r="AB419" s="21">
        <f t="shared" si="75"/>
        <v>0</v>
      </c>
    </row>
    <row r="420" spans="1:28" ht="300" outlineLevel="4" x14ac:dyDescent="0.25">
      <c r="A420" s="15" t="s">
        <v>309</v>
      </c>
      <c r="B420" s="16" t="s">
        <v>30</v>
      </c>
      <c r="C420" s="16" t="s">
        <v>64</v>
      </c>
      <c r="D420" s="16" t="s">
        <v>77</v>
      </c>
      <c r="E420" s="16"/>
      <c r="F420" s="16" t="s">
        <v>33</v>
      </c>
      <c r="G420" s="16">
        <v>1120</v>
      </c>
      <c r="H420" s="16">
        <v>3480</v>
      </c>
      <c r="I420" s="17" t="s">
        <v>310</v>
      </c>
      <c r="J420" s="32">
        <v>348784728</v>
      </c>
      <c r="K420" s="33">
        <v>348784728</v>
      </c>
      <c r="L420" s="33">
        <v>0</v>
      </c>
      <c r="M420" s="33">
        <v>0</v>
      </c>
      <c r="N420" s="33">
        <v>0</v>
      </c>
      <c r="O420" s="33">
        <v>348784728</v>
      </c>
      <c r="P420" s="33">
        <v>0</v>
      </c>
      <c r="Q420" s="33">
        <v>1723250</v>
      </c>
      <c r="R420" s="33">
        <v>0</v>
      </c>
      <c r="S420" s="33">
        <v>0</v>
      </c>
      <c r="T420" s="33">
        <v>0</v>
      </c>
      <c r="U420" s="33">
        <v>73276750</v>
      </c>
      <c r="V420" s="33">
        <v>347061478</v>
      </c>
      <c r="W420" s="33">
        <v>0</v>
      </c>
      <c r="X420" s="33">
        <v>347061478</v>
      </c>
      <c r="Y420" s="20">
        <f t="shared" si="72"/>
        <v>0</v>
      </c>
      <c r="Z420" s="20">
        <f t="shared" si="73"/>
        <v>0</v>
      </c>
      <c r="AA420" s="20">
        <f t="shared" si="74"/>
        <v>4.9407266478708892E-3</v>
      </c>
      <c r="AB420" s="21">
        <f t="shared" si="75"/>
        <v>4.9407266478708892E-3</v>
      </c>
    </row>
    <row r="421" spans="1:28" outlineLevel="4" x14ac:dyDescent="0.25">
      <c r="A421" s="15" t="s">
        <v>309</v>
      </c>
      <c r="B421" s="16" t="s">
        <v>30</v>
      </c>
      <c r="C421" s="16" t="s">
        <v>64</v>
      </c>
      <c r="D421" s="16" t="s">
        <v>79</v>
      </c>
      <c r="E421" s="16"/>
      <c r="F421" s="16" t="s">
        <v>33</v>
      </c>
      <c r="G421" s="16">
        <v>1120</v>
      </c>
      <c r="H421" s="16">
        <v>3480</v>
      </c>
      <c r="I421" s="17" t="s">
        <v>80</v>
      </c>
      <c r="J421" s="32">
        <v>3798000</v>
      </c>
      <c r="K421" s="33">
        <v>3798000</v>
      </c>
      <c r="L421" s="33">
        <v>0</v>
      </c>
      <c r="M421" s="33">
        <v>0</v>
      </c>
      <c r="N421" s="33">
        <v>0</v>
      </c>
      <c r="O421" s="33">
        <v>3798000</v>
      </c>
      <c r="P421" s="33">
        <v>0</v>
      </c>
      <c r="Q421" s="33">
        <v>1985570</v>
      </c>
      <c r="R421" s="33">
        <v>0</v>
      </c>
      <c r="S421" s="33">
        <v>14430</v>
      </c>
      <c r="T421" s="33">
        <v>14430</v>
      </c>
      <c r="U421" s="33">
        <v>0</v>
      </c>
      <c r="V421" s="33">
        <v>1798000</v>
      </c>
      <c r="W421" s="33">
        <v>0</v>
      </c>
      <c r="X421" s="33">
        <v>1798000</v>
      </c>
      <c r="Y421" s="20">
        <f t="shared" si="72"/>
        <v>3.7993680884676143E-3</v>
      </c>
      <c r="Z421" s="20">
        <f t="shared" si="73"/>
        <v>3.7993680884676143E-3</v>
      </c>
      <c r="AA421" s="20">
        <f t="shared" si="74"/>
        <v>0.52279357556608741</v>
      </c>
      <c r="AB421" s="21">
        <f t="shared" si="75"/>
        <v>0.526592943654555</v>
      </c>
    </row>
    <row r="422" spans="1:28" outlineLevel="4" x14ac:dyDescent="0.25">
      <c r="A422" s="15" t="s">
        <v>309</v>
      </c>
      <c r="B422" s="16" t="s">
        <v>30</v>
      </c>
      <c r="C422" s="16" t="s">
        <v>64</v>
      </c>
      <c r="D422" s="16" t="s">
        <v>81</v>
      </c>
      <c r="E422" s="16"/>
      <c r="F422" s="16" t="s">
        <v>33</v>
      </c>
      <c r="G422" s="16">
        <v>1120</v>
      </c>
      <c r="H422" s="16">
        <v>3480</v>
      </c>
      <c r="I422" s="17" t="s">
        <v>82</v>
      </c>
      <c r="J422" s="32">
        <v>4529003</v>
      </c>
      <c r="K422" s="33">
        <v>4529003</v>
      </c>
      <c r="L422" s="33">
        <v>0</v>
      </c>
      <c r="M422" s="33">
        <v>0</v>
      </c>
      <c r="N422" s="33">
        <v>0</v>
      </c>
      <c r="O422" s="33">
        <v>4529003</v>
      </c>
      <c r="P422" s="33">
        <v>0</v>
      </c>
      <c r="Q422" s="33">
        <v>4330403</v>
      </c>
      <c r="R422" s="33">
        <v>0</v>
      </c>
      <c r="S422" s="33">
        <v>198600</v>
      </c>
      <c r="T422" s="33">
        <v>198600</v>
      </c>
      <c r="U422" s="33">
        <v>0</v>
      </c>
      <c r="V422" s="33">
        <v>0</v>
      </c>
      <c r="W422" s="33">
        <v>0</v>
      </c>
      <c r="X422" s="33">
        <v>0</v>
      </c>
      <c r="Y422" s="20">
        <f t="shared" si="72"/>
        <v>4.3850710631015262E-2</v>
      </c>
      <c r="Z422" s="20">
        <f t="shared" si="73"/>
        <v>4.3850710631015262E-2</v>
      </c>
      <c r="AA422" s="20">
        <f t="shared" si="74"/>
        <v>0.95614928936898469</v>
      </c>
      <c r="AB422" s="21">
        <f t="shared" si="75"/>
        <v>1</v>
      </c>
    </row>
    <row r="423" spans="1:28" ht="45" outlineLevel="4" x14ac:dyDescent="0.25">
      <c r="A423" s="15" t="s">
        <v>309</v>
      </c>
      <c r="B423" s="16" t="s">
        <v>30</v>
      </c>
      <c r="C423" s="16" t="s">
        <v>64</v>
      </c>
      <c r="D423" s="16" t="s">
        <v>93</v>
      </c>
      <c r="E423" s="16"/>
      <c r="F423" s="16" t="s">
        <v>33</v>
      </c>
      <c r="G423" s="16">
        <v>1120</v>
      </c>
      <c r="H423" s="16">
        <v>3480</v>
      </c>
      <c r="I423" s="17" t="s">
        <v>94</v>
      </c>
      <c r="J423" s="32">
        <v>40000000</v>
      </c>
      <c r="K423" s="33">
        <v>40000000</v>
      </c>
      <c r="L423" s="33">
        <v>0</v>
      </c>
      <c r="M423" s="33">
        <v>0</v>
      </c>
      <c r="N423" s="33">
        <v>0</v>
      </c>
      <c r="O423" s="33">
        <v>40000000</v>
      </c>
      <c r="P423" s="33">
        <v>0</v>
      </c>
      <c r="Q423" s="33">
        <v>0</v>
      </c>
      <c r="R423" s="33">
        <v>0</v>
      </c>
      <c r="S423" s="33">
        <v>0</v>
      </c>
      <c r="T423" s="33">
        <v>0</v>
      </c>
      <c r="U423" s="33">
        <v>40000000</v>
      </c>
      <c r="V423" s="33">
        <v>40000000</v>
      </c>
      <c r="W423" s="33">
        <v>0</v>
      </c>
      <c r="X423" s="33">
        <v>40000000</v>
      </c>
      <c r="Y423" s="20">
        <f t="shared" si="72"/>
        <v>0</v>
      </c>
      <c r="Z423" s="20">
        <f t="shared" si="73"/>
        <v>0</v>
      </c>
      <c r="AA423" s="20">
        <f t="shared" si="74"/>
        <v>0</v>
      </c>
      <c r="AB423" s="21">
        <f t="shared" si="75"/>
        <v>0</v>
      </c>
    </row>
    <row r="424" spans="1:28" outlineLevel="3" x14ac:dyDescent="0.25">
      <c r="A424" s="37"/>
      <c r="B424" s="37"/>
      <c r="C424" s="36" t="s">
        <v>463</v>
      </c>
      <c r="D424" s="37"/>
      <c r="E424" s="37"/>
      <c r="F424" s="37"/>
      <c r="G424" s="37"/>
      <c r="H424" s="37"/>
      <c r="I424" s="38"/>
      <c r="J424" s="39">
        <f t="shared" ref="J424:X424" si="80">SUBTOTAL(9,J418:J423)</f>
        <v>2032579625</v>
      </c>
      <c r="K424" s="40">
        <f t="shared" si="80"/>
        <v>2032579625</v>
      </c>
      <c r="L424" s="40">
        <f t="shared" si="80"/>
        <v>0</v>
      </c>
      <c r="M424" s="40">
        <f t="shared" si="80"/>
        <v>0</v>
      </c>
      <c r="N424" s="40">
        <v>0</v>
      </c>
      <c r="O424" s="40">
        <f t="shared" si="80"/>
        <v>2032579625</v>
      </c>
      <c r="P424" s="40">
        <f t="shared" si="80"/>
        <v>0</v>
      </c>
      <c r="Q424" s="40">
        <f t="shared" si="80"/>
        <v>86387815.650000006</v>
      </c>
      <c r="R424" s="40">
        <f t="shared" si="80"/>
        <v>51669436.520000003</v>
      </c>
      <c r="S424" s="40">
        <f t="shared" si="80"/>
        <v>40995283.700000003</v>
      </c>
      <c r="T424" s="40">
        <f t="shared" si="80"/>
        <v>30009084.699999999</v>
      </c>
      <c r="U424" s="40">
        <f t="shared" si="80"/>
        <v>178576897.13</v>
      </c>
      <c r="V424" s="40">
        <f t="shared" si="80"/>
        <v>1853527089.1300001</v>
      </c>
      <c r="W424" s="40">
        <f t="shared" si="80"/>
        <v>0</v>
      </c>
      <c r="X424" s="40">
        <f t="shared" si="80"/>
        <v>1853527089.1300001</v>
      </c>
      <c r="Y424" s="41">
        <f t="shared" si="72"/>
        <v>2.016909113708153E-2</v>
      </c>
      <c r="Z424" s="41">
        <f t="shared" si="73"/>
        <v>2.016909113708153E-2</v>
      </c>
      <c r="AA424" s="41">
        <f t="shared" si="74"/>
        <v>6.7922186403890583E-2</v>
      </c>
      <c r="AB424" s="41">
        <f t="shared" si="75"/>
        <v>8.809127754097211E-2</v>
      </c>
    </row>
    <row r="425" spans="1:28" ht="30" outlineLevel="4" x14ac:dyDescent="0.25">
      <c r="A425" s="15" t="s">
        <v>309</v>
      </c>
      <c r="B425" s="16" t="s">
        <v>30</v>
      </c>
      <c r="C425" s="16" t="s">
        <v>95</v>
      </c>
      <c r="D425" s="16" t="s">
        <v>110</v>
      </c>
      <c r="E425" s="16"/>
      <c r="F425" s="16" t="s">
        <v>33</v>
      </c>
      <c r="G425" s="16">
        <v>1120</v>
      </c>
      <c r="H425" s="16">
        <v>3480</v>
      </c>
      <c r="I425" s="17" t="s">
        <v>111</v>
      </c>
      <c r="J425" s="32">
        <v>1089722</v>
      </c>
      <c r="K425" s="33">
        <v>1089722</v>
      </c>
      <c r="L425" s="33">
        <v>0</v>
      </c>
      <c r="M425" s="33">
        <v>0</v>
      </c>
      <c r="N425" s="33">
        <v>0</v>
      </c>
      <c r="O425" s="33">
        <v>1089722</v>
      </c>
      <c r="P425" s="33">
        <v>0</v>
      </c>
      <c r="Q425" s="33">
        <v>0.01</v>
      </c>
      <c r="R425" s="33">
        <v>0</v>
      </c>
      <c r="S425" s="33">
        <v>0</v>
      </c>
      <c r="T425" s="33">
        <v>0</v>
      </c>
      <c r="U425" s="33">
        <v>1089721.99</v>
      </c>
      <c r="V425" s="33">
        <v>1089721.99</v>
      </c>
      <c r="W425" s="33">
        <v>0</v>
      </c>
      <c r="X425" s="33">
        <v>1089721.99</v>
      </c>
      <c r="Y425" s="20">
        <f t="shared" si="72"/>
        <v>0</v>
      </c>
      <c r="Z425" s="20">
        <f t="shared" si="73"/>
        <v>0</v>
      </c>
      <c r="AA425" s="20">
        <f t="shared" si="74"/>
        <v>9.1766523939133107E-9</v>
      </c>
      <c r="AB425" s="21">
        <f t="shared" si="75"/>
        <v>9.1766523939133107E-9</v>
      </c>
    </row>
    <row r="426" spans="1:28" ht="30" outlineLevel="4" x14ac:dyDescent="0.25">
      <c r="A426" s="15" t="s">
        <v>309</v>
      </c>
      <c r="B426" s="16" t="s">
        <v>30</v>
      </c>
      <c r="C426" s="16" t="s">
        <v>95</v>
      </c>
      <c r="D426" s="16" t="s">
        <v>114</v>
      </c>
      <c r="E426" s="16"/>
      <c r="F426" s="16" t="s">
        <v>33</v>
      </c>
      <c r="G426" s="16">
        <v>1120</v>
      </c>
      <c r="H426" s="16">
        <v>3480</v>
      </c>
      <c r="I426" s="17" t="s">
        <v>115</v>
      </c>
      <c r="J426" s="32">
        <v>32394000</v>
      </c>
      <c r="K426" s="33">
        <v>32394000</v>
      </c>
      <c r="L426" s="33">
        <v>0</v>
      </c>
      <c r="M426" s="33">
        <v>0</v>
      </c>
      <c r="N426" s="33">
        <v>0</v>
      </c>
      <c r="O426" s="33">
        <v>32394000</v>
      </c>
      <c r="P426" s="33">
        <v>32204125</v>
      </c>
      <c r="Q426" s="33">
        <v>0</v>
      </c>
      <c r="R426" s="33">
        <v>0</v>
      </c>
      <c r="S426" s="33">
        <v>0</v>
      </c>
      <c r="T426" s="33">
        <v>0</v>
      </c>
      <c r="U426" s="33">
        <v>189875</v>
      </c>
      <c r="V426" s="33">
        <v>189875</v>
      </c>
      <c r="W426" s="33">
        <v>0</v>
      </c>
      <c r="X426" s="33">
        <v>189875</v>
      </c>
      <c r="Y426" s="20">
        <f t="shared" si="72"/>
        <v>0</v>
      </c>
      <c r="Z426" s="20">
        <f t="shared" si="73"/>
        <v>0</v>
      </c>
      <c r="AA426" s="20">
        <f t="shared" si="74"/>
        <v>0.99413857504476133</v>
      </c>
      <c r="AB426" s="21">
        <f t="shared" si="75"/>
        <v>0.99413857504476133</v>
      </c>
    </row>
    <row r="427" spans="1:28" outlineLevel="3" x14ac:dyDescent="0.25">
      <c r="A427" s="37"/>
      <c r="B427" s="37"/>
      <c r="C427" s="36" t="s">
        <v>464</v>
      </c>
      <c r="D427" s="37"/>
      <c r="E427" s="37"/>
      <c r="F427" s="37"/>
      <c r="G427" s="37"/>
      <c r="H427" s="37"/>
      <c r="I427" s="38"/>
      <c r="J427" s="39">
        <f t="shared" ref="J427:X427" si="81">SUBTOTAL(9,J425:J426)</f>
        <v>33483722</v>
      </c>
      <c r="K427" s="40">
        <f t="shared" si="81"/>
        <v>33483722</v>
      </c>
      <c r="L427" s="40">
        <f t="shared" si="81"/>
        <v>0</v>
      </c>
      <c r="M427" s="40">
        <f t="shared" si="81"/>
        <v>0</v>
      </c>
      <c r="N427" s="40">
        <v>0</v>
      </c>
      <c r="O427" s="40">
        <f t="shared" si="81"/>
        <v>33483722</v>
      </c>
      <c r="P427" s="40">
        <f t="shared" si="81"/>
        <v>32204125</v>
      </c>
      <c r="Q427" s="40">
        <f t="shared" si="81"/>
        <v>0.01</v>
      </c>
      <c r="R427" s="40">
        <f t="shared" si="81"/>
        <v>0</v>
      </c>
      <c r="S427" s="40">
        <f t="shared" si="81"/>
        <v>0</v>
      </c>
      <c r="T427" s="40">
        <f t="shared" si="81"/>
        <v>0</v>
      </c>
      <c r="U427" s="40">
        <f t="shared" si="81"/>
        <v>1279596.99</v>
      </c>
      <c r="V427" s="40">
        <f t="shared" si="81"/>
        <v>1279596.99</v>
      </c>
      <c r="W427" s="40">
        <f t="shared" si="81"/>
        <v>0</v>
      </c>
      <c r="X427" s="40">
        <f t="shared" si="81"/>
        <v>1279596.99</v>
      </c>
      <c r="Y427" s="41">
        <f t="shared" si="72"/>
        <v>0</v>
      </c>
      <c r="Z427" s="41">
        <f t="shared" si="73"/>
        <v>0</v>
      </c>
      <c r="AA427" s="41">
        <f t="shared" si="74"/>
        <v>0.96178450561738627</v>
      </c>
      <c r="AB427" s="41">
        <f t="shared" si="75"/>
        <v>0.96178450561738627</v>
      </c>
    </row>
    <row r="428" spans="1:28" outlineLevel="4" x14ac:dyDescent="0.25">
      <c r="A428" s="15" t="s">
        <v>309</v>
      </c>
      <c r="B428" s="16" t="s">
        <v>30</v>
      </c>
      <c r="C428" s="16" t="s">
        <v>124</v>
      </c>
      <c r="D428" s="16" t="s">
        <v>125</v>
      </c>
      <c r="E428" s="16"/>
      <c r="F428" s="16">
        <v>280</v>
      </c>
      <c r="G428" s="16">
        <v>2210</v>
      </c>
      <c r="H428" s="16">
        <v>3480</v>
      </c>
      <c r="I428" s="17" t="s">
        <v>126</v>
      </c>
      <c r="J428" s="32">
        <v>1320489</v>
      </c>
      <c r="K428" s="33">
        <v>1320489</v>
      </c>
      <c r="L428" s="33">
        <v>0</v>
      </c>
      <c r="M428" s="33">
        <v>0</v>
      </c>
      <c r="N428" s="33">
        <v>0</v>
      </c>
      <c r="O428" s="33">
        <v>1320489</v>
      </c>
      <c r="P428" s="33">
        <v>304020</v>
      </c>
      <c r="Q428" s="33">
        <v>0</v>
      </c>
      <c r="R428" s="33">
        <v>0</v>
      </c>
      <c r="S428" s="33">
        <v>0</v>
      </c>
      <c r="T428" s="33">
        <v>0</v>
      </c>
      <c r="U428" s="33">
        <v>1016469</v>
      </c>
      <c r="V428" s="33">
        <v>1016469</v>
      </c>
      <c r="W428" s="33">
        <v>0</v>
      </c>
      <c r="X428" s="33">
        <v>1016469</v>
      </c>
      <c r="Y428" s="20">
        <f t="shared" si="72"/>
        <v>0</v>
      </c>
      <c r="Z428" s="20">
        <f t="shared" si="73"/>
        <v>0</v>
      </c>
      <c r="AA428" s="20">
        <f t="shared" si="74"/>
        <v>0.23023289099719876</v>
      </c>
      <c r="AB428" s="21">
        <f t="shared" si="75"/>
        <v>0.23023289099719876</v>
      </c>
    </row>
    <row r="429" spans="1:28" outlineLevel="4" x14ac:dyDescent="0.25">
      <c r="A429" s="15" t="s">
        <v>309</v>
      </c>
      <c r="B429" s="16" t="s">
        <v>30</v>
      </c>
      <c r="C429" s="16" t="s">
        <v>124</v>
      </c>
      <c r="D429" s="16" t="s">
        <v>129</v>
      </c>
      <c r="E429" s="16"/>
      <c r="F429" s="16">
        <v>280</v>
      </c>
      <c r="G429" s="16">
        <v>2210</v>
      </c>
      <c r="H429" s="16">
        <v>3480</v>
      </c>
      <c r="I429" s="17" t="s">
        <v>130</v>
      </c>
      <c r="J429" s="32">
        <v>211500000</v>
      </c>
      <c r="K429" s="33">
        <v>211500000</v>
      </c>
      <c r="L429" s="33">
        <v>0</v>
      </c>
      <c r="M429" s="33">
        <v>0</v>
      </c>
      <c r="N429" s="33">
        <v>0</v>
      </c>
      <c r="O429" s="33">
        <v>211500000</v>
      </c>
      <c r="P429" s="33">
        <v>0</v>
      </c>
      <c r="Q429" s="33">
        <v>0</v>
      </c>
      <c r="R429" s="33">
        <v>0</v>
      </c>
      <c r="S429" s="33">
        <v>0</v>
      </c>
      <c r="T429" s="33">
        <v>0</v>
      </c>
      <c r="U429" s="33">
        <v>211500000</v>
      </c>
      <c r="V429" s="33">
        <v>211500000</v>
      </c>
      <c r="W429" s="33">
        <v>0</v>
      </c>
      <c r="X429" s="33">
        <v>211500000</v>
      </c>
      <c r="Y429" s="20">
        <f t="shared" si="72"/>
        <v>0</v>
      </c>
      <c r="Z429" s="20">
        <f t="shared" si="73"/>
        <v>0</v>
      </c>
      <c r="AA429" s="20">
        <f t="shared" si="74"/>
        <v>0</v>
      </c>
      <c r="AB429" s="21">
        <f t="shared" si="75"/>
        <v>0</v>
      </c>
    </row>
    <row r="430" spans="1:28" outlineLevel="4" x14ac:dyDescent="0.25">
      <c r="A430" s="15" t="s">
        <v>309</v>
      </c>
      <c r="B430" s="16" t="s">
        <v>30</v>
      </c>
      <c r="C430" s="16" t="s">
        <v>124</v>
      </c>
      <c r="D430" s="16" t="s">
        <v>135</v>
      </c>
      <c r="E430" s="16"/>
      <c r="F430" s="16">
        <v>280</v>
      </c>
      <c r="G430" s="16">
        <v>2240</v>
      </c>
      <c r="H430" s="16">
        <v>3480</v>
      </c>
      <c r="I430" s="17" t="s">
        <v>136</v>
      </c>
      <c r="J430" s="32">
        <v>68030712</v>
      </c>
      <c r="K430" s="33">
        <v>68030712</v>
      </c>
      <c r="L430" s="33">
        <v>0</v>
      </c>
      <c r="M430" s="33">
        <v>0</v>
      </c>
      <c r="N430" s="33">
        <v>0</v>
      </c>
      <c r="O430" s="33">
        <v>68030712</v>
      </c>
      <c r="P430" s="33">
        <v>0</v>
      </c>
      <c r="Q430" s="33">
        <v>0</v>
      </c>
      <c r="R430" s="33">
        <v>0</v>
      </c>
      <c r="S430" s="33">
        <v>0</v>
      </c>
      <c r="T430" s="33">
        <v>0</v>
      </c>
      <c r="U430" s="33">
        <v>68030712</v>
      </c>
      <c r="V430" s="33">
        <v>68030712</v>
      </c>
      <c r="W430" s="33">
        <v>0</v>
      </c>
      <c r="X430" s="33">
        <v>68030712</v>
      </c>
      <c r="Y430" s="20">
        <f t="shared" si="72"/>
        <v>0</v>
      </c>
      <c r="Z430" s="20">
        <f t="shared" si="73"/>
        <v>0</v>
      </c>
      <c r="AA430" s="20">
        <f t="shared" si="74"/>
        <v>0</v>
      </c>
      <c r="AB430" s="21">
        <f t="shared" si="75"/>
        <v>0</v>
      </c>
    </row>
    <row r="431" spans="1:28" outlineLevel="3" x14ac:dyDescent="0.25">
      <c r="A431" s="37"/>
      <c r="B431" s="37"/>
      <c r="C431" s="36" t="s">
        <v>465</v>
      </c>
      <c r="D431" s="37"/>
      <c r="E431" s="37"/>
      <c r="F431" s="37"/>
      <c r="G431" s="37"/>
      <c r="H431" s="37"/>
      <c r="I431" s="38"/>
      <c r="J431" s="39">
        <f t="shared" ref="J431:X431" si="82">SUBTOTAL(9,J428:J430)</f>
        <v>280851201</v>
      </c>
      <c r="K431" s="40">
        <f t="shared" si="82"/>
        <v>280851201</v>
      </c>
      <c r="L431" s="40">
        <f t="shared" si="82"/>
        <v>0</v>
      </c>
      <c r="M431" s="40">
        <f t="shared" si="82"/>
        <v>0</v>
      </c>
      <c r="N431" s="40">
        <v>0</v>
      </c>
      <c r="O431" s="40">
        <f t="shared" si="82"/>
        <v>280851201</v>
      </c>
      <c r="P431" s="40">
        <f t="shared" si="82"/>
        <v>304020</v>
      </c>
      <c r="Q431" s="40">
        <f t="shared" si="82"/>
        <v>0</v>
      </c>
      <c r="R431" s="40">
        <f t="shared" si="82"/>
        <v>0</v>
      </c>
      <c r="S431" s="40">
        <f t="shared" si="82"/>
        <v>0</v>
      </c>
      <c r="T431" s="40">
        <f t="shared" si="82"/>
        <v>0</v>
      </c>
      <c r="U431" s="40">
        <f t="shared" si="82"/>
        <v>280547181</v>
      </c>
      <c r="V431" s="40">
        <f t="shared" si="82"/>
        <v>280547181</v>
      </c>
      <c r="W431" s="40">
        <f t="shared" si="82"/>
        <v>0</v>
      </c>
      <c r="X431" s="40">
        <f t="shared" si="82"/>
        <v>280547181</v>
      </c>
      <c r="Y431" s="41">
        <f t="shared" si="72"/>
        <v>0</v>
      </c>
      <c r="Z431" s="41">
        <f t="shared" si="73"/>
        <v>0</v>
      </c>
      <c r="AA431" s="41">
        <f t="shared" si="74"/>
        <v>1.0824949258450918E-3</v>
      </c>
      <c r="AB431" s="41">
        <f t="shared" si="75"/>
        <v>1.0824949258450918E-3</v>
      </c>
    </row>
    <row r="432" spans="1:28" ht="120" outlineLevel="4" x14ac:dyDescent="0.25">
      <c r="A432" s="15" t="s">
        <v>309</v>
      </c>
      <c r="B432" s="16" t="s">
        <v>30</v>
      </c>
      <c r="C432" s="16" t="s">
        <v>137</v>
      </c>
      <c r="D432" s="16" t="s">
        <v>138</v>
      </c>
      <c r="E432" s="16" t="s">
        <v>52</v>
      </c>
      <c r="F432" s="16" t="s">
        <v>33</v>
      </c>
      <c r="G432" s="16">
        <v>1310</v>
      </c>
      <c r="H432" s="16">
        <v>3480</v>
      </c>
      <c r="I432" s="17" t="s">
        <v>139</v>
      </c>
      <c r="J432" s="32">
        <v>7160195</v>
      </c>
      <c r="K432" s="33">
        <v>7160195</v>
      </c>
      <c r="L432" s="33">
        <v>0</v>
      </c>
      <c r="M432" s="33">
        <v>0</v>
      </c>
      <c r="N432" s="33">
        <v>0</v>
      </c>
      <c r="O432" s="33">
        <v>7160195</v>
      </c>
      <c r="P432" s="33">
        <v>0</v>
      </c>
      <c r="Q432" s="33">
        <v>5553469.7999999998</v>
      </c>
      <c r="R432" s="33">
        <v>0</v>
      </c>
      <c r="S432" s="33">
        <v>1606725.2</v>
      </c>
      <c r="T432" s="33">
        <v>1606725.2</v>
      </c>
      <c r="U432" s="33">
        <v>0</v>
      </c>
      <c r="V432" s="33">
        <v>0</v>
      </c>
      <c r="W432" s="33">
        <v>0</v>
      </c>
      <c r="X432" s="33">
        <v>2.3283064365386963E-10</v>
      </c>
      <c r="Y432" s="20">
        <f t="shared" si="72"/>
        <v>0.22439684952714276</v>
      </c>
      <c r="Z432" s="20">
        <f t="shared" si="73"/>
        <v>0.22439684952714276</v>
      </c>
      <c r="AA432" s="20">
        <f t="shared" si="74"/>
        <v>0.77560315047285722</v>
      </c>
      <c r="AB432" s="21">
        <f t="shared" si="75"/>
        <v>1</v>
      </c>
    </row>
    <row r="433" spans="1:28" ht="120" outlineLevel="4" x14ac:dyDescent="0.25">
      <c r="A433" s="15" t="s">
        <v>309</v>
      </c>
      <c r="B433" s="16" t="s">
        <v>30</v>
      </c>
      <c r="C433" s="16" t="s">
        <v>137</v>
      </c>
      <c r="D433" s="16" t="s">
        <v>138</v>
      </c>
      <c r="E433" s="16" t="s">
        <v>140</v>
      </c>
      <c r="F433" s="16" t="s">
        <v>33</v>
      </c>
      <c r="G433" s="16">
        <v>1310</v>
      </c>
      <c r="H433" s="16">
        <v>3480</v>
      </c>
      <c r="I433" s="17" t="s">
        <v>141</v>
      </c>
      <c r="J433" s="32">
        <v>3219476</v>
      </c>
      <c r="K433" s="33">
        <v>3219476</v>
      </c>
      <c r="L433" s="33">
        <v>0</v>
      </c>
      <c r="M433" s="33">
        <v>0</v>
      </c>
      <c r="N433" s="33">
        <v>0</v>
      </c>
      <c r="O433" s="33">
        <v>3219476</v>
      </c>
      <c r="P433" s="33">
        <v>0</v>
      </c>
      <c r="Q433" s="33">
        <v>2292191.46</v>
      </c>
      <c r="R433" s="33">
        <v>0</v>
      </c>
      <c r="S433" s="33">
        <v>927284.54</v>
      </c>
      <c r="T433" s="33">
        <v>927284.54</v>
      </c>
      <c r="U433" s="33">
        <v>0</v>
      </c>
      <c r="V433" s="33">
        <v>0</v>
      </c>
      <c r="W433" s="33">
        <v>0</v>
      </c>
      <c r="X433" s="33">
        <v>0</v>
      </c>
      <c r="Y433" s="20">
        <f t="shared" si="72"/>
        <v>0.28802343611196357</v>
      </c>
      <c r="Z433" s="20">
        <f t="shared" si="73"/>
        <v>0.28802343611196357</v>
      </c>
      <c r="AA433" s="20">
        <f t="shared" si="74"/>
        <v>0.71197656388803643</v>
      </c>
      <c r="AB433" s="21">
        <f t="shared" si="75"/>
        <v>1</v>
      </c>
    </row>
    <row r="434" spans="1:28" ht="75" outlineLevel="4" x14ac:dyDescent="0.25">
      <c r="A434" s="15" t="s">
        <v>309</v>
      </c>
      <c r="B434" s="16" t="s">
        <v>30</v>
      </c>
      <c r="C434" s="16" t="s">
        <v>137</v>
      </c>
      <c r="D434" s="16" t="s">
        <v>138</v>
      </c>
      <c r="E434" s="16" t="s">
        <v>142</v>
      </c>
      <c r="F434" s="16" t="s">
        <v>33</v>
      </c>
      <c r="G434" s="16">
        <v>1310</v>
      </c>
      <c r="H434" s="16">
        <v>3480</v>
      </c>
      <c r="I434" s="17" t="s">
        <v>143</v>
      </c>
      <c r="J434" s="32">
        <v>13058116</v>
      </c>
      <c r="K434" s="33">
        <v>13058116</v>
      </c>
      <c r="L434" s="33">
        <v>0</v>
      </c>
      <c r="M434" s="33">
        <v>0</v>
      </c>
      <c r="N434" s="33">
        <v>0</v>
      </c>
      <c r="O434" s="33">
        <v>13058116</v>
      </c>
      <c r="P434" s="33">
        <v>0</v>
      </c>
      <c r="Q434" s="33">
        <v>10094878.220000001</v>
      </c>
      <c r="R434" s="33">
        <v>0</v>
      </c>
      <c r="S434" s="33">
        <v>2963237.78</v>
      </c>
      <c r="T434" s="33">
        <v>2963237.78</v>
      </c>
      <c r="U434" s="33">
        <v>0</v>
      </c>
      <c r="V434" s="33">
        <v>0</v>
      </c>
      <c r="W434" s="33">
        <v>0</v>
      </c>
      <c r="X434" s="33">
        <v>-4.6566128730773926E-10</v>
      </c>
      <c r="Y434" s="20">
        <f t="shared" si="72"/>
        <v>0.22692689971508906</v>
      </c>
      <c r="Z434" s="20">
        <f t="shared" si="73"/>
        <v>0.22692689971508906</v>
      </c>
      <c r="AA434" s="20">
        <f t="shared" si="74"/>
        <v>0.77307310028491094</v>
      </c>
      <c r="AB434" s="21">
        <f t="shared" si="75"/>
        <v>1</v>
      </c>
    </row>
    <row r="435" spans="1:28" ht="45" outlineLevel="4" x14ac:dyDescent="0.25">
      <c r="A435" s="15" t="s">
        <v>309</v>
      </c>
      <c r="B435" s="16" t="s">
        <v>30</v>
      </c>
      <c r="C435" s="16" t="s">
        <v>137</v>
      </c>
      <c r="D435" s="16" t="s">
        <v>174</v>
      </c>
      <c r="E435" s="16"/>
      <c r="F435" s="16" t="s">
        <v>33</v>
      </c>
      <c r="G435" s="16">
        <v>1320</v>
      </c>
      <c r="H435" s="16">
        <v>3480</v>
      </c>
      <c r="I435" s="17" t="s">
        <v>175</v>
      </c>
      <c r="J435" s="32">
        <v>9139276</v>
      </c>
      <c r="K435" s="33">
        <v>9139276</v>
      </c>
      <c r="L435" s="33">
        <v>0</v>
      </c>
      <c r="M435" s="33">
        <v>0</v>
      </c>
      <c r="N435" s="33">
        <v>0</v>
      </c>
      <c r="O435" s="33">
        <v>9139276</v>
      </c>
      <c r="P435" s="33">
        <v>0</v>
      </c>
      <c r="Q435" s="33">
        <v>0</v>
      </c>
      <c r="R435" s="33">
        <v>0</v>
      </c>
      <c r="S435" s="33">
        <v>970895.52</v>
      </c>
      <c r="T435" s="33">
        <v>970895.52</v>
      </c>
      <c r="U435" s="33">
        <v>8168380.4800000004</v>
      </c>
      <c r="V435" s="33">
        <v>8168380.4800000004</v>
      </c>
      <c r="W435" s="33">
        <v>0</v>
      </c>
      <c r="X435" s="33">
        <v>8168380.4800000004</v>
      </c>
      <c r="Y435" s="20">
        <f t="shared" si="72"/>
        <v>0.10623330775873276</v>
      </c>
      <c r="Z435" s="20">
        <f t="shared" si="73"/>
        <v>0.10623330775873276</v>
      </c>
      <c r="AA435" s="20">
        <f t="shared" si="74"/>
        <v>0</v>
      </c>
      <c r="AB435" s="21">
        <f t="shared" si="75"/>
        <v>0.10623330775873276</v>
      </c>
    </row>
    <row r="436" spans="1:28" outlineLevel="3" x14ac:dyDescent="0.25">
      <c r="A436" s="37"/>
      <c r="B436" s="37"/>
      <c r="C436" s="36" t="s">
        <v>466</v>
      </c>
      <c r="D436" s="37"/>
      <c r="E436" s="37"/>
      <c r="F436" s="37"/>
      <c r="G436" s="37"/>
      <c r="H436" s="37"/>
      <c r="I436" s="38"/>
      <c r="J436" s="39">
        <f t="shared" ref="J436:X436" si="83">SUBTOTAL(9,J432:J435)</f>
        <v>32577063</v>
      </c>
      <c r="K436" s="40">
        <f t="shared" si="83"/>
        <v>32577063</v>
      </c>
      <c r="L436" s="40">
        <f t="shared" si="83"/>
        <v>0</v>
      </c>
      <c r="M436" s="40">
        <f t="shared" si="83"/>
        <v>0</v>
      </c>
      <c r="N436" s="40">
        <v>0</v>
      </c>
      <c r="O436" s="40">
        <f t="shared" si="83"/>
        <v>32577063</v>
      </c>
      <c r="P436" s="40">
        <f t="shared" si="83"/>
        <v>0</v>
      </c>
      <c r="Q436" s="40">
        <f t="shared" si="83"/>
        <v>17940539.48</v>
      </c>
      <c r="R436" s="40">
        <f t="shared" si="83"/>
        <v>0</v>
      </c>
      <c r="S436" s="40">
        <f t="shared" si="83"/>
        <v>6468143.0399999991</v>
      </c>
      <c r="T436" s="40">
        <f t="shared" si="83"/>
        <v>6468143.0399999991</v>
      </c>
      <c r="U436" s="40">
        <f t="shared" si="83"/>
        <v>8168380.4800000004</v>
      </c>
      <c r="V436" s="40">
        <f t="shared" si="83"/>
        <v>8168380.4800000004</v>
      </c>
      <c r="W436" s="40">
        <f t="shared" si="83"/>
        <v>0</v>
      </c>
      <c r="X436" s="40">
        <f t="shared" si="83"/>
        <v>8168380.4800000004</v>
      </c>
      <c r="Y436" s="41">
        <f t="shared" si="72"/>
        <v>0.19854899258413808</v>
      </c>
      <c r="Z436" s="41">
        <f t="shared" si="73"/>
        <v>0.19854899258413808</v>
      </c>
      <c r="AA436" s="41">
        <f t="shared" si="74"/>
        <v>0.55071077094948673</v>
      </c>
      <c r="AB436" s="41">
        <f t="shared" si="75"/>
        <v>0.74925976353362478</v>
      </c>
    </row>
    <row r="437" spans="1:28" outlineLevel="2" x14ac:dyDescent="0.25">
      <c r="A437" s="37"/>
      <c r="B437" s="37" t="s">
        <v>456</v>
      </c>
      <c r="C437" s="36"/>
      <c r="D437" s="37"/>
      <c r="E437" s="37"/>
      <c r="F437" s="37"/>
      <c r="G437" s="37"/>
      <c r="H437" s="37"/>
      <c r="I437" s="38"/>
      <c r="J437" s="39">
        <f t="shared" ref="J437:X437" si="84">SUBTOTAL(9,J403:J435)</f>
        <v>4044672428</v>
      </c>
      <c r="K437" s="40">
        <f t="shared" si="84"/>
        <v>4044672428</v>
      </c>
      <c r="L437" s="40">
        <f t="shared" si="84"/>
        <v>0</v>
      </c>
      <c r="M437" s="40">
        <f t="shared" si="84"/>
        <v>0</v>
      </c>
      <c r="N437" s="40">
        <v>0</v>
      </c>
      <c r="O437" s="40">
        <f t="shared" si="84"/>
        <v>4044672428</v>
      </c>
      <c r="P437" s="40">
        <f t="shared" si="84"/>
        <v>32508145</v>
      </c>
      <c r="Q437" s="40">
        <f t="shared" si="84"/>
        <v>296316161.13</v>
      </c>
      <c r="R437" s="40">
        <f t="shared" si="84"/>
        <v>51669436.520000003</v>
      </c>
      <c r="S437" s="40">
        <f t="shared" si="84"/>
        <v>505069240.08999991</v>
      </c>
      <c r="T437" s="40">
        <f t="shared" si="84"/>
        <v>494083041.08999991</v>
      </c>
      <c r="U437" s="40">
        <f t="shared" si="84"/>
        <v>1484159253.2600002</v>
      </c>
      <c r="V437" s="40">
        <f t="shared" si="84"/>
        <v>3159109445.2599998</v>
      </c>
      <c r="W437" s="40">
        <f t="shared" si="84"/>
        <v>0</v>
      </c>
      <c r="X437" s="40">
        <f t="shared" si="84"/>
        <v>3159109445.2599998</v>
      </c>
      <c r="Y437" s="41">
        <f t="shared" si="72"/>
        <v>0.12487271814487715</v>
      </c>
      <c r="Z437" s="41">
        <f t="shared" si="73"/>
        <v>0.12487271814487715</v>
      </c>
      <c r="AA437" s="41">
        <f t="shared" si="74"/>
        <v>9.4072820339160479E-2</v>
      </c>
      <c r="AB437" s="41">
        <f t="shared" si="75"/>
        <v>0.21894553848403764</v>
      </c>
    </row>
    <row r="438" spans="1:28" outlineLevel="1" x14ac:dyDescent="0.25">
      <c r="A438" s="34" t="s">
        <v>311</v>
      </c>
      <c r="B438" s="34"/>
      <c r="C438" s="34"/>
      <c r="D438" s="34"/>
      <c r="E438" s="34"/>
      <c r="F438" s="34"/>
      <c r="G438" s="34"/>
      <c r="H438" s="34"/>
      <c r="I438" s="35"/>
      <c r="J438" s="29">
        <f t="shared" ref="J438:X438" si="85">SUBTOTAL(9,J403:J435)</f>
        <v>4044672428</v>
      </c>
      <c r="K438" s="30">
        <f t="shared" si="85"/>
        <v>4044672428</v>
      </c>
      <c r="L438" s="30">
        <f t="shared" si="85"/>
        <v>0</v>
      </c>
      <c r="M438" s="30">
        <f t="shared" si="85"/>
        <v>0</v>
      </c>
      <c r="N438" s="30">
        <v>0</v>
      </c>
      <c r="O438" s="30">
        <f t="shared" si="85"/>
        <v>4044672428</v>
      </c>
      <c r="P438" s="30">
        <f t="shared" si="85"/>
        <v>32508145</v>
      </c>
      <c r="Q438" s="30">
        <f t="shared" si="85"/>
        <v>296316161.13</v>
      </c>
      <c r="R438" s="30">
        <f t="shared" si="85"/>
        <v>51669436.520000003</v>
      </c>
      <c r="S438" s="30">
        <f t="shared" si="85"/>
        <v>505069240.08999991</v>
      </c>
      <c r="T438" s="30">
        <f t="shared" si="85"/>
        <v>494083041.08999991</v>
      </c>
      <c r="U438" s="30">
        <f t="shared" si="85"/>
        <v>1484159253.2600002</v>
      </c>
      <c r="V438" s="30">
        <f t="shared" si="85"/>
        <v>3159109445.2599998</v>
      </c>
      <c r="W438" s="30">
        <f t="shared" si="85"/>
        <v>0</v>
      </c>
      <c r="X438" s="30">
        <f t="shared" si="85"/>
        <v>3159109445.2599998</v>
      </c>
      <c r="Y438" s="31">
        <f t="shared" si="72"/>
        <v>0.12487271814487715</v>
      </c>
      <c r="Z438" s="31">
        <f t="shared" si="73"/>
        <v>0.12487271814487715</v>
      </c>
      <c r="AA438" s="31">
        <f t="shared" si="74"/>
        <v>9.4072820339160479E-2</v>
      </c>
      <c r="AB438" s="31">
        <f t="shared" si="75"/>
        <v>0.21894553848403764</v>
      </c>
    </row>
    <row r="439" spans="1:28" outlineLevel="4" x14ac:dyDescent="0.25">
      <c r="A439" s="15" t="s">
        <v>312</v>
      </c>
      <c r="B439" s="16" t="s">
        <v>30</v>
      </c>
      <c r="C439" s="16" t="s">
        <v>31</v>
      </c>
      <c r="D439" s="16" t="s">
        <v>32</v>
      </c>
      <c r="E439" s="16"/>
      <c r="F439" s="16" t="s">
        <v>33</v>
      </c>
      <c r="G439" s="16">
        <v>1111</v>
      </c>
      <c r="H439" s="16">
        <v>3480</v>
      </c>
      <c r="I439" s="17" t="s">
        <v>34</v>
      </c>
      <c r="J439" s="32">
        <v>10763883686</v>
      </c>
      <c r="K439" s="33">
        <v>10763883686</v>
      </c>
      <c r="L439" s="33">
        <v>0</v>
      </c>
      <c r="M439" s="33">
        <v>0</v>
      </c>
      <c r="N439" s="33">
        <v>0</v>
      </c>
      <c r="O439" s="33">
        <v>10763883686</v>
      </c>
      <c r="P439" s="33">
        <v>0</v>
      </c>
      <c r="Q439" s="33">
        <v>0</v>
      </c>
      <c r="R439" s="33">
        <v>0</v>
      </c>
      <c r="S439" s="33">
        <v>2622112354.71</v>
      </c>
      <c r="T439" s="33">
        <v>2622112354.71</v>
      </c>
      <c r="U439" s="33">
        <v>8141771331.29</v>
      </c>
      <c r="V439" s="33">
        <v>8141771331.29</v>
      </c>
      <c r="W439" s="33">
        <v>0</v>
      </c>
      <c r="X439" s="33">
        <v>8141771331.29</v>
      </c>
      <c r="Y439" s="20">
        <f t="shared" si="72"/>
        <v>0.24360281392862312</v>
      </c>
      <c r="Z439" s="20">
        <f t="shared" si="73"/>
        <v>0.24360281392862312</v>
      </c>
      <c r="AA439" s="20">
        <f t="shared" si="74"/>
        <v>0</v>
      </c>
      <c r="AB439" s="21">
        <f t="shared" si="75"/>
        <v>0.24360281392862312</v>
      </c>
    </row>
    <row r="440" spans="1:28" outlineLevel="4" x14ac:dyDescent="0.25">
      <c r="A440" s="15" t="s">
        <v>312</v>
      </c>
      <c r="B440" s="16" t="s">
        <v>30</v>
      </c>
      <c r="C440" s="16" t="s">
        <v>31</v>
      </c>
      <c r="D440" s="16" t="s">
        <v>35</v>
      </c>
      <c r="E440" s="16"/>
      <c r="F440" s="16" t="s">
        <v>33</v>
      </c>
      <c r="G440" s="16">
        <v>1111</v>
      </c>
      <c r="H440" s="16">
        <v>3480</v>
      </c>
      <c r="I440" s="17" t="s">
        <v>36</v>
      </c>
      <c r="J440" s="32">
        <v>124087666</v>
      </c>
      <c r="K440" s="33">
        <v>124087666</v>
      </c>
      <c r="L440" s="33">
        <v>0</v>
      </c>
      <c r="M440" s="33">
        <v>14000000</v>
      </c>
      <c r="N440" s="33">
        <v>0</v>
      </c>
      <c r="O440" s="33">
        <v>138087666</v>
      </c>
      <c r="P440" s="33">
        <v>0</v>
      </c>
      <c r="Q440" s="33">
        <v>0</v>
      </c>
      <c r="R440" s="33">
        <v>0</v>
      </c>
      <c r="S440" s="33">
        <v>50350021.43</v>
      </c>
      <c r="T440" s="33">
        <v>50350021.43</v>
      </c>
      <c r="U440" s="33">
        <v>73737644.569999993</v>
      </c>
      <c r="V440" s="33">
        <v>73737644.569999993</v>
      </c>
      <c r="W440" s="33">
        <v>0</v>
      </c>
      <c r="X440" s="33">
        <v>87737644.569999993</v>
      </c>
      <c r="Y440" s="20">
        <f t="shared" si="72"/>
        <v>0.40576169294698478</v>
      </c>
      <c r="Z440" s="20">
        <f t="shared" si="73"/>
        <v>0.36462359665055094</v>
      </c>
      <c r="AA440" s="20">
        <f t="shared" si="74"/>
        <v>0</v>
      </c>
      <c r="AB440" s="21">
        <f t="shared" si="75"/>
        <v>0.36462359665055094</v>
      </c>
    </row>
    <row r="441" spans="1:28" outlineLevel="4" x14ac:dyDescent="0.25">
      <c r="A441" s="15" t="s">
        <v>312</v>
      </c>
      <c r="B441" s="16" t="s">
        <v>30</v>
      </c>
      <c r="C441" s="16" t="s">
        <v>31</v>
      </c>
      <c r="D441" s="16" t="s">
        <v>37</v>
      </c>
      <c r="E441" s="16"/>
      <c r="F441" s="16" t="s">
        <v>33</v>
      </c>
      <c r="G441" s="16">
        <v>1111</v>
      </c>
      <c r="H441" s="16">
        <v>3480</v>
      </c>
      <c r="I441" s="17" t="s">
        <v>38</v>
      </c>
      <c r="J441" s="32">
        <v>41976671</v>
      </c>
      <c r="K441" s="33">
        <v>41976671</v>
      </c>
      <c r="L441" s="33">
        <v>0</v>
      </c>
      <c r="M441" s="33">
        <v>0</v>
      </c>
      <c r="N441" s="33">
        <v>0</v>
      </c>
      <c r="O441" s="33">
        <v>41976671</v>
      </c>
      <c r="P441" s="33">
        <v>0</v>
      </c>
      <c r="Q441" s="33">
        <v>0</v>
      </c>
      <c r="R441" s="33">
        <v>0</v>
      </c>
      <c r="S441" s="33">
        <v>5996272.0599999996</v>
      </c>
      <c r="T441" s="33">
        <v>5996272.0599999996</v>
      </c>
      <c r="U441" s="33">
        <v>35980398.939999998</v>
      </c>
      <c r="V441" s="33">
        <v>35980398.939999998</v>
      </c>
      <c r="W441" s="33">
        <v>0</v>
      </c>
      <c r="X441" s="33">
        <v>35980398.939999998</v>
      </c>
      <c r="Y441" s="20">
        <f t="shared" si="72"/>
        <v>0.14284772749130106</v>
      </c>
      <c r="Z441" s="20">
        <f t="shared" si="73"/>
        <v>0.14284772749130106</v>
      </c>
      <c r="AA441" s="20">
        <f t="shared" si="74"/>
        <v>0</v>
      </c>
      <c r="AB441" s="21">
        <f t="shared" si="75"/>
        <v>0.14284772749130106</v>
      </c>
    </row>
    <row r="442" spans="1:28" outlineLevel="4" x14ac:dyDescent="0.25">
      <c r="A442" s="15" t="s">
        <v>312</v>
      </c>
      <c r="B442" s="16" t="s">
        <v>30</v>
      </c>
      <c r="C442" s="16" t="s">
        <v>31</v>
      </c>
      <c r="D442" s="16" t="s">
        <v>41</v>
      </c>
      <c r="E442" s="16"/>
      <c r="F442" s="16" t="s">
        <v>33</v>
      </c>
      <c r="G442" s="16">
        <v>1111</v>
      </c>
      <c r="H442" s="16">
        <v>3480</v>
      </c>
      <c r="I442" s="17" t="s">
        <v>42</v>
      </c>
      <c r="J442" s="32">
        <v>3868014957</v>
      </c>
      <c r="K442" s="33">
        <v>3868014957</v>
      </c>
      <c r="L442" s="33">
        <v>0</v>
      </c>
      <c r="M442" s="33">
        <v>0</v>
      </c>
      <c r="N442" s="33">
        <v>0</v>
      </c>
      <c r="O442" s="33">
        <v>3868014957</v>
      </c>
      <c r="P442" s="33">
        <v>0</v>
      </c>
      <c r="Q442" s="33">
        <v>0</v>
      </c>
      <c r="R442" s="33">
        <v>0</v>
      </c>
      <c r="S442" s="33">
        <v>928808495.58000004</v>
      </c>
      <c r="T442" s="33">
        <v>928808495.58000004</v>
      </c>
      <c r="U442" s="33">
        <v>2939206461.4200001</v>
      </c>
      <c r="V442" s="33">
        <v>2939206461.4200001</v>
      </c>
      <c r="W442" s="33">
        <v>0</v>
      </c>
      <c r="X442" s="33">
        <v>2939206461.4200001</v>
      </c>
      <c r="Y442" s="20">
        <f t="shared" si="72"/>
        <v>0.24012536298473264</v>
      </c>
      <c r="Z442" s="20">
        <f t="shared" si="73"/>
        <v>0.24012536298473264</v>
      </c>
      <c r="AA442" s="20">
        <f t="shared" si="74"/>
        <v>0</v>
      </c>
      <c r="AB442" s="21">
        <f t="shared" si="75"/>
        <v>0.24012536298473264</v>
      </c>
    </row>
    <row r="443" spans="1:28" ht="30" outlineLevel="4" x14ac:dyDescent="0.25">
      <c r="A443" s="15" t="s">
        <v>312</v>
      </c>
      <c r="B443" s="16" t="s">
        <v>30</v>
      </c>
      <c r="C443" s="16" t="s">
        <v>31</v>
      </c>
      <c r="D443" s="16" t="s">
        <v>43</v>
      </c>
      <c r="E443" s="16"/>
      <c r="F443" s="16" t="s">
        <v>33</v>
      </c>
      <c r="G443" s="16">
        <v>1111</v>
      </c>
      <c r="H443" s="16">
        <v>3480</v>
      </c>
      <c r="I443" s="17" t="s">
        <v>44</v>
      </c>
      <c r="J443" s="32">
        <v>4517655687</v>
      </c>
      <c r="K443" s="33">
        <v>4517655687</v>
      </c>
      <c r="L443" s="33">
        <v>0</v>
      </c>
      <c r="M443" s="33">
        <v>0</v>
      </c>
      <c r="N443" s="33">
        <v>0</v>
      </c>
      <c r="O443" s="33">
        <v>4517655687</v>
      </c>
      <c r="P443" s="33">
        <v>0</v>
      </c>
      <c r="Q443" s="33">
        <v>0</v>
      </c>
      <c r="R443" s="33">
        <v>0</v>
      </c>
      <c r="S443" s="33">
        <v>1153833882.5899999</v>
      </c>
      <c r="T443" s="33">
        <v>1153833882.5899999</v>
      </c>
      <c r="U443" s="33">
        <v>3363821804.4099998</v>
      </c>
      <c r="V443" s="33">
        <v>3363821804.4099998</v>
      </c>
      <c r="W443" s="33">
        <v>0</v>
      </c>
      <c r="X443" s="33">
        <v>3363821804.4099998</v>
      </c>
      <c r="Y443" s="20">
        <f t="shared" si="72"/>
        <v>0.25540544975799523</v>
      </c>
      <c r="Z443" s="20">
        <f t="shared" si="73"/>
        <v>0.25540544975799523</v>
      </c>
      <c r="AA443" s="20">
        <f t="shared" si="74"/>
        <v>0</v>
      </c>
      <c r="AB443" s="21">
        <f t="shared" si="75"/>
        <v>0.25540544975799523</v>
      </c>
    </row>
    <row r="444" spans="1:28" outlineLevel="4" x14ac:dyDescent="0.25">
      <c r="A444" s="15" t="s">
        <v>312</v>
      </c>
      <c r="B444" s="16" t="s">
        <v>30</v>
      </c>
      <c r="C444" s="16" t="s">
        <v>31</v>
      </c>
      <c r="D444" s="16" t="s">
        <v>45</v>
      </c>
      <c r="E444" s="16"/>
      <c r="F444" s="16" t="s">
        <v>33</v>
      </c>
      <c r="G444" s="16">
        <v>1111</v>
      </c>
      <c r="H444" s="16">
        <v>3480</v>
      </c>
      <c r="I444" s="17" t="s">
        <v>46</v>
      </c>
      <c r="J444" s="32">
        <v>1953470654</v>
      </c>
      <c r="K444" s="33">
        <v>1953470654</v>
      </c>
      <c r="L444" s="33">
        <v>0</v>
      </c>
      <c r="M444" s="33">
        <v>0</v>
      </c>
      <c r="N444" s="33">
        <v>0</v>
      </c>
      <c r="O444" s="33">
        <v>1953470654</v>
      </c>
      <c r="P444" s="33">
        <v>0</v>
      </c>
      <c r="Q444" s="33">
        <v>0</v>
      </c>
      <c r="R444" s="33">
        <v>0</v>
      </c>
      <c r="S444" s="33">
        <v>28147869.199999999</v>
      </c>
      <c r="T444" s="33">
        <v>28147869.199999999</v>
      </c>
      <c r="U444" s="33">
        <v>1925322784.8</v>
      </c>
      <c r="V444" s="33">
        <v>1925322784.8</v>
      </c>
      <c r="W444" s="33">
        <v>0</v>
      </c>
      <c r="X444" s="33">
        <v>1925322784.8</v>
      </c>
      <c r="Y444" s="20">
        <f t="shared" si="72"/>
        <v>1.4409158971681178E-2</v>
      </c>
      <c r="Z444" s="20">
        <f t="shared" si="73"/>
        <v>1.4409158971681178E-2</v>
      </c>
      <c r="AA444" s="20">
        <f t="shared" si="74"/>
        <v>0</v>
      </c>
      <c r="AB444" s="21">
        <f t="shared" si="75"/>
        <v>1.4409158971681178E-2</v>
      </c>
    </row>
    <row r="445" spans="1:28" outlineLevel="4" x14ac:dyDescent="0.25">
      <c r="A445" s="15" t="s">
        <v>312</v>
      </c>
      <c r="B445" s="16" t="s">
        <v>30</v>
      </c>
      <c r="C445" s="16" t="s">
        <v>31</v>
      </c>
      <c r="D445" s="16" t="s">
        <v>47</v>
      </c>
      <c r="E445" s="16"/>
      <c r="F445" s="16" t="s">
        <v>33</v>
      </c>
      <c r="G445" s="16">
        <v>1111</v>
      </c>
      <c r="H445" s="16">
        <v>3480</v>
      </c>
      <c r="I445" s="17" t="s">
        <v>48</v>
      </c>
      <c r="J445" s="32">
        <v>1707762922</v>
      </c>
      <c r="K445" s="33">
        <v>1739762922</v>
      </c>
      <c r="L445" s="33">
        <v>0</v>
      </c>
      <c r="M445" s="33">
        <v>-14000000</v>
      </c>
      <c r="N445" s="33">
        <v>0</v>
      </c>
      <c r="O445" s="33">
        <v>1725762922</v>
      </c>
      <c r="P445" s="33">
        <v>0</v>
      </c>
      <c r="Q445" s="33">
        <v>1542651</v>
      </c>
      <c r="R445" s="33">
        <v>0</v>
      </c>
      <c r="S445" s="33">
        <v>1713438031.24</v>
      </c>
      <c r="T445" s="33">
        <v>1713438031.24</v>
      </c>
      <c r="U445" s="33">
        <v>10782239.76</v>
      </c>
      <c r="V445" s="33">
        <v>24782239.760000002</v>
      </c>
      <c r="W445" s="33">
        <v>0</v>
      </c>
      <c r="X445" s="33">
        <v>10782239.75999999</v>
      </c>
      <c r="Y445" s="20">
        <f t="shared" si="72"/>
        <v>0.98486869076981054</v>
      </c>
      <c r="Z445" s="20">
        <f t="shared" si="73"/>
        <v>0.99285829437932493</v>
      </c>
      <c r="AA445" s="20">
        <f t="shared" si="74"/>
        <v>8.9389508856303963E-4</v>
      </c>
      <c r="AB445" s="21">
        <f t="shared" si="75"/>
        <v>0.99375218946788801</v>
      </c>
    </row>
    <row r="446" spans="1:28" outlineLevel="4" x14ac:dyDescent="0.25">
      <c r="A446" s="15" t="s">
        <v>312</v>
      </c>
      <c r="B446" s="16" t="s">
        <v>30</v>
      </c>
      <c r="C446" s="16" t="s">
        <v>31</v>
      </c>
      <c r="D446" s="16" t="s">
        <v>49</v>
      </c>
      <c r="E446" s="16"/>
      <c r="F446" s="16" t="s">
        <v>33</v>
      </c>
      <c r="G446" s="16">
        <v>1111</v>
      </c>
      <c r="H446" s="16">
        <v>3480</v>
      </c>
      <c r="I446" s="17" t="s">
        <v>50</v>
      </c>
      <c r="J446" s="32">
        <v>2822909430</v>
      </c>
      <c r="K446" s="33">
        <v>2822909430</v>
      </c>
      <c r="L446" s="33">
        <v>0</v>
      </c>
      <c r="M446" s="33">
        <v>0</v>
      </c>
      <c r="N446" s="33">
        <v>0</v>
      </c>
      <c r="O446" s="33">
        <v>2822909430</v>
      </c>
      <c r="P446" s="33">
        <v>0</v>
      </c>
      <c r="Q446" s="33">
        <v>0</v>
      </c>
      <c r="R446" s="33">
        <v>0</v>
      </c>
      <c r="S446" s="33">
        <v>635197432.46000004</v>
      </c>
      <c r="T446" s="33">
        <v>635197432.46000004</v>
      </c>
      <c r="U446" s="33">
        <v>2187711997.54</v>
      </c>
      <c r="V446" s="33">
        <v>2187711997.54</v>
      </c>
      <c r="W446" s="33">
        <v>0</v>
      </c>
      <c r="X446" s="33">
        <v>2187711997.54</v>
      </c>
      <c r="Y446" s="20">
        <f t="shared" si="72"/>
        <v>0.22501516545644187</v>
      </c>
      <c r="Z446" s="20">
        <f t="shared" si="73"/>
        <v>0.22501516545644187</v>
      </c>
      <c r="AA446" s="20">
        <f t="shared" si="74"/>
        <v>0</v>
      </c>
      <c r="AB446" s="21">
        <f t="shared" si="75"/>
        <v>0.22501516545644187</v>
      </c>
    </row>
    <row r="447" spans="1:28" ht="120" outlineLevel="4" x14ac:dyDescent="0.25">
      <c r="A447" s="15" t="s">
        <v>312</v>
      </c>
      <c r="B447" s="16" t="s">
        <v>30</v>
      </c>
      <c r="C447" s="16" t="s">
        <v>31</v>
      </c>
      <c r="D447" s="16" t="s">
        <v>51</v>
      </c>
      <c r="E447" s="16" t="s">
        <v>52</v>
      </c>
      <c r="F447" s="16" t="s">
        <v>33</v>
      </c>
      <c r="G447" s="16">
        <v>1112</v>
      </c>
      <c r="H447" s="16">
        <v>3480</v>
      </c>
      <c r="I447" s="17" t="s">
        <v>53</v>
      </c>
      <c r="J447" s="32">
        <v>2213489912</v>
      </c>
      <c r="K447" s="33">
        <v>2213489912</v>
      </c>
      <c r="L447" s="33">
        <v>0</v>
      </c>
      <c r="M447" s="33">
        <v>0</v>
      </c>
      <c r="N447" s="33">
        <v>0</v>
      </c>
      <c r="O447" s="33">
        <v>2213489912</v>
      </c>
      <c r="P447" s="33">
        <v>0</v>
      </c>
      <c r="Q447" s="33">
        <v>1579110013</v>
      </c>
      <c r="R447" s="33">
        <v>0</v>
      </c>
      <c r="S447" s="33">
        <v>634379899</v>
      </c>
      <c r="T447" s="33">
        <v>634379899</v>
      </c>
      <c r="U447" s="33">
        <v>0</v>
      </c>
      <c r="V447" s="33">
        <v>0</v>
      </c>
      <c r="W447" s="33">
        <v>0</v>
      </c>
      <c r="X447" s="33">
        <v>0</v>
      </c>
      <c r="Y447" s="20">
        <f t="shared" si="72"/>
        <v>0.28659714939780578</v>
      </c>
      <c r="Z447" s="20">
        <f t="shared" si="73"/>
        <v>0.28659714939780578</v>
      </c>
      <c r="AA447" s="20">
        <f t="shared" si="74"/>
        <v>0.71340285060219422</v>
      </c>
      <c r="AB447" s="21">
        <f t="shared" si="75"/>
        <v>1</v>
      </c>
    </row>
    <row r="448" spans="1:28" ht="75" outlineLevel="4" x14ac:dyDescent="0.25">
      <c r="A448" s="15" t="s">
        <v>312</v>
      </c>
      <c r="B448" s="16" t="s">
        <v>30</v>
      </c>
      <c r="C448" s="16" t="s">
        <v>31</v>
      </c>
      <c r="D448" s="16" t="s">
        <v>54</v>
      </c>
      <c r="E448" s="16" t="s">
        <v>52</v>
      </c>
      <c r="F448" s="16" t="s">
        <v>33</v>
      </c>
      <c r="G448" s="16">
        <v>1112</v>
      </c>
      <c r="H448" s="16">
        <v>3480</v>
      </c>
      <c r="I448" s="17" t="s">
        <v>55</v>
      </c>
      <c r="J448" s="32">
        <v>119648103</v>
      </c>
      <c r="K448" s="33">
        <v>119648103</v>
      </c>
      <c r="L448" s="33">
        <v>0</v>
      </c>
      <c r="M448" s="33">
        <v>0</v>
      </c>
      <c r="N448" s="33">
        <v>0</v>
      </c>
      <c r="O448" s="33">
        <v>119648103</v>
      </c>
      <c r="P448" s="33">
        <v>0</v>
      </c>
      <c r="Q448" s="33">
        <v>85359792</v>
      </c>
      <c r="R448" s="33">
        <v>0</v>
      </c>
      <c r="S448" s="33">
        <v>34288311</v>
      </c>
      <c r="T448" s="33">
        <v>34288311</v>
      </c>
      <c r="U448" s="33">
        <v>0</v>
      </c>
      <c r="V448" s="33">
        <v>0</v>
      </c>
      <c r="W448" s="33">
        <v>0</v>
      </c>
      <c r="X448" s="33">
        <v>0</v>
      </c>
      <c r="Y448" s="20">
        <f t="shared" si="72"/>
        <v>0.28657630284368152</v>
      </c>
      <c r="Z448" s="20">
        <f t="shared" si="73"/>
        <v>0.28657630284368152</v>
      </c>
      <c r="AA448" s="20">
        <f t="shared" si="74"/>
        <v>0.71342369715631848</v>
      </c>
      <c r="AB448" s="21">
        <f t="shared" si="75"/>
        <v>1</v>
      </c>
    </row>
    <row r="449" spans="1:28" ht="120" outlineLevel="4" x14ac:dyDescent="0.25">
      <c r="A449" s="15" t="s">
        <v>312</v>
      </c>
      <c r="B449" s="16" t="s">
        <v>30</v>
      </c>
      <c r="C449" s="16" t="s">
        <v>31</v>
      </c>
      <c r="D449" s="16" t="s">
        <v>56</v>
      </c>
      <c r="E449" s="16" t="s">
        <v>52</v>
      </c>
      <c r="F449" s="16" t="s">
        <v>33</v>
      </c>
      <c r="G449" s="16">
        <v>1112</v>
      </c>
      <c r="H449" s="16">
        <v>3480</v>
      </c>
      <c r="I449" s="17" t="s">
        <v>57</v>
      </c>
      <c r="J449" s="32">
        <v>251135010</v>
      </c>
      <c r="K449" s="33">
        <v>219135010</v>
      </c>
      <c r="L449" s="33">
        <v>0</v>
      </c>
      <c r="M449" s="33">
        <v>0</v>
      </c>
      <c r="N449" s="33">
        <v>0</v>
      </c>
      <c r="O449" s="33">
        <v>219135010</v>
      </c>
      <c r="P449" s="33">
        <v>0</v>
      </c>
      <c r="Q449" s="33">
        <v>163769305</v>
      </c>
      <c r="R449" s="33">
        <v>0</v>
      </c>
      <c r="S449" s="33">
        <v>55365705</v>
      </c>
      <c r="T449" s="33">
        <v>55365705</v>
      </c>
      <c r="U449" s="33">
        <v>0</v>
      </c>
      <c r="V449" s="33">
        <v>0</v>
      </c>
      <c r="W449" s="33">
        <v>0</v>
      </c>
      <c r="X449" s="33">
        <v>0</v>
      </c>
      <c r="Y449" s="20">
        <f t="shared" si="72"/>
        <v>0.25265568016721746</v>
      </c>
      <c r="Z449" s="20">
        <f t="shared" si="73"/>
        <v>0.25265568016721746</v>
      </c>
      <c r="AA449" s="20">
        <f t="shared" si="74"/>
        <v>0.74734431983278249</v>
      </c>
      <c r="AB449" s="21">
        <f t="shared" si="75"/>
        <v>1</v>
      </c>
    </row>
    <row r="450" spans="1:28" ht="90" outlineLevel="4" x14ac:dyDescent="0.25">
      <c r="A450" s="15" t="s">
        <v>312</v>
      </c>
      <c r="B450" s="16" t="s">
        <v>30</v>
      </c>
      <c r="C450" s="16" t="s">
        <v>31</v>
      </c>
      <c r="D450" s="16" t="s">
        <v>58</v>
      </c>
      <c r="E450" s="16" t="s">
        <v>52</v>
      </c>
      <c r="F450" s="16" t="s">
        <v>33</v>
      </c>
      <c r="G450" s="16">
        <v>1112</v>
      </c>
      <c r="H450" s="16">
        <v>3480</v>
      </c>
      <c r="I450" s="17" t="s">
        <v>59</v>
      </c>
      <c r="J450" s="32">
        <v>717888620</v>
      </c>
      <c r="K450" s="33">
        <v>717888620</v>
      </c>
      <c r="L450" s="33">
        <v>0</v>
      </c>
      <c r="M450" s="33">
        <v>0</v>
      </c>
      <c r="N450" s="33">
        <v>0</v>
      </c>
      <c r="O450" s="33">
        <v>717888620</v>
      </c>
      <c r="P450" s="33">
        <v>0</v>
      </c>
      <c r="Q450" s="33">
        <v>512158601</v>
      </c>
      <c r="R450" s="33">
        <v>0</v>
      </c>
      <c r="S450" s="33">
        <v>205730019</v>
      </c>
      <c r="T450" s="33">
        <v>205730019</v>
      </c>
      <c r="U450" s="33">
        <v>0</v>
      </c>
      <c r="V450" s="33">
        <v>0</v>
      </c>
      <c r="W450" s="33">
        <v>0</v>
      </c>
      <c r="X450" s="33">
        <v>0</v>
      </c>
      <c r="Y450" s="20">
        <f t="shared" si="72"/>
        <v>0.2865765151702781</v>
      </c>
      <c r="Z450" s="20">
        <f t="shared" si="73"/>
        <v>0.2865765151702781</v>
      </c>
      <c r="AA450" s="20">
        <f t="shared" si="74"/>
        <v>0.71342348482972195</v>
      </c>
      <c r="AB450" s="21">
        <f t="shared" si="75"/>
        <v>1</v>
      </c>
    </row>
    <row r="451" spans="1:28" ht="90" outlineLevel="4" x14ac:dyDescent="0.25">
      <c r="A451" s="15" t="s">
        <v>312</v>
      </c>
      <c r="B451" s="16" t="s">
        <v>30</v>
      </c>
      <c r="C451" s="16" t="s">
        <v>31</v>
      </c>
      <c r="D451" s="16" t="s">
        <v>60</v>
      </c>
      <c r="E451" s="16" t="s">
        <v>52</v>
      </c>
      <c r="F451" s="16" t="s">
        <v>33</v>
      </c>
      <c r="G451" s="16">
        <v>1112</v>
      </c>
      <c r="H451" s="16">
        <v>3480</v>
      </c>
      <c r="I451" s="17" t="s">
        <v>61</v>
      </c>
      <c r="J451" s="32">
        <v>358944310</v>
      </c>
      <c r="K451" s="33">
        <v>358944310</v>
      </c>
      <c r="L451" s="33">
        <v>0</v>
      </c>
      <c r="M451" s="33">
        <v>0</v>
      </c>
      <c r="N451" s="33">
        <v>0</v>
      </c>
      <c r="O451" s="33">
        <v>358944310</v>
      </c>
      <c r="P451" s="33">
        <v>0</v>
      </c>
      <c r="Q451" s="33">
        <v>256079319</v>
      </c>
      <c r="R451" s="33">
        <v>0</v>
      </c>
      <c r="S451" s="33">
        <v>102864991</v>
      </c>
      <c r="T451" s="33">
        <v>102864991</v>
      </c>
      <c r="U451" s="33">
        <v>0</v>
      </c>
      <c r="V451" s="33">
        <v>0</v>
      </c>
      <c r="W451" s="33">
        <v>0</v>
      </c>
      <c r="X451" s="33">
        <v>0</v>
      </c>
      <c r="Y451" s="20">
        <f t="shared" si="72"/>
        <v>0.28657646363024947</v>
      </c>
      <c r="Z451" s="20">
        <f t="shared" si="73"/>
        <v>0.28657646363024947</v>
      </c>
      <c r="AA451" s="20">
        <f t="shared" si="74"/>
        <v>0.71342353636975053</v>
      </c>
      <c r="AB451" s="21">
        <f t="shared" si="75"/>
        <v>1</v>
      </c>
    </row>
    <row r="452" spans="1:28" ht="75" outlineLevel="4" x14ac:dyDescent="0.25">
      <c r="A452" s="15" t="s">
        <v>312</v>
      </c>
      <c r="B452" s="16" t="s">
        <v>30</v>
      </c>
      <c r="C452" s="16" t="s">
        <v>31</v>
      </c>
      <c r="D452" s="16" t="s">
        <v>62</v>
      </c>
      <c r="E452" s="16" t="s">
        <v>52</v>
      </c>
      <c r="F452" s="16" t="s">
        <v>33</v>
      </c>
      <c r="G452" s="16">
        <v>1112</v>
      </c>
      <c r="H452" s="16">
        <v>3480</v>
      </c>
      <c r="I452" s="17" t="s">
        <v>63</v>
      </c>
      <c r="J452" s="32">
        <v>1338748938</v>
      </c>
      <c r="K452" s="33">
        <v>1338748938</v>
      </c>
      <c r="L452" s="33">
        <v>0</v>
      </c>
      <c r="M452" s="33">
        <v>0</v>
      </c>
      <c r="N452" s="33">
        <v>0</v>
      </c>
      <c r="O452" s="33">
        <v>1338748938</v>
      </c>
      <c r="P452" s="33">
        <v>0</v>
      </c>
      <c r="Q452" s="33">
        <v>1010663695.98</v>
      </c>
      <c r="R452" s="33">
        <v>0</v>
      </c>
      <c r="S452" s="33">
        <v>328085242.01999998</v>
      </c>
      <c r="T452" s="33">
        <v>328085242.01999998</v>
      </c>
      <c r="U452" s="33">
        <v>0</v>
      </c>
      <c r="V452" s="33">
        <v>0</v>
      </c>
      <c r="W452" s="33">
        <v>0</v>
      </c>
      <c r="X452" s="33">
        <v>0</v>
      </c>
      <c r="Y452" s="20">
        <f t="shared" si="72"/>
        <v>0.24506853578546031</v>
      </c>
      <c r="Z452" s="20">
        <f t="shared" si="73"/>
        <v>0.24506853578546031</v>
      </c>
      <c r="AA452" s="20">
        <f t="shared" si="74"/>
        <v>0.75493146421453972</v>
      </c>
      <c r="AB452" s="21">
        <f t="shared" si="75"/>
        <v>1</v>
      </c>
    </row>
    <row r="453" spans="1:28" outlineLevel="3" x14ac:dyDescent="0.25">
      <c r="A453" s="37"/>
      <c r="B453" s="37"/>
      <c r="C453" s="36" t="s">
        <v>462</v>
      </c>
      <c r="D453" s="37"/>
      <c r="E453" s="37"/>
      <c r="F453" s="37"/>
      <c r="G453" s="37"/>
      <c r="H453" s="37"/>
      <c r="I453" s="38"/>
      <c r="J453" s="39">
        <f t="shared" ref="J453:X453" si="86">SUBTOTAL(9,J439:J452)</f>
        <v>30799616566</v>
      </c>
      <c r="K453" s="40">
        <f t="shared" si="86"/>
        <v>30799616566</v>
      </c>
      <c r="L453" s="40">
        <f t="shared" si="86"/>
        <v>0</v>
      </c>
      <c r="M453" s="40">
        <f t="shared" si="86"/>
        <v>0</v>
      </c>
      <c r="N453" s="40">
        <v>0</v>
      </c>
      <c r="O453" s="40">
        <f t="shared" si="86"/>
        <v>30799616566</v>
      </c>
      <c r="P453" s="40">
        <f t="shared" si="86"/>
        <v>0</v>
      </c>
      <c r="Q453" s="40">
        <f t="shared" si="86"/>
        <v>3608683376.98</v>
      </c>
      <c r="R453" s="40">
        <f t="shared" si="86"/>
        <v>0</v>
      </c>
      <c r="S453" s="40">
        <f t="shared" si="86"/>
        <v>8498598526.289999</v>
      </c>
      <c r="T453" s="40">
        <f t="shared" si="86"/>
        <v>8498598526.289999</v>
      </c>
      <c r="U453" s="40">
        <f t="shared" si="86"/>
        <v>18678334662.73</v>
      </c>
      <c r="V453" s="40">
        <f t="shared" si="86"/>
        <v>18692334662.73</v>
      </c>
      <c r="W453" s="40">
        <f t="shared" si="86"/>
        <v>0</v>
      </c>
      <c r="X453" s="40">
        <f t="shared" si="86"/>
        <v>18692334662.73</v>
      </c>
      <c r="Y453" s="41">
        <f t="shared" si="72"/>
        <v>0.27593195870080039</v>
      </c>
      <c r="Z453" s="41">
        <f t="shared" si="73"/>
        <v>0.27593195870080039</v>
      </c>
      <c r="AA453" s="41">
        <f t="shared" si="74"/>
        <v>0.11716650333120254</v>
      </c>
      <c r="AB453" s="41">
        <f t="shared" si="75"/>
        <v>0.39309846203200294</v>
      </c>
    </row>
    <row r="454" spans="1:28" ht="30" outlineLevel="4" x14ac:dyDescent="0.25">
      <c r="A454" s="15" t="s">
        <v>312</v>
      </c>
      <c r="B454" s="16" t="s">
        <v>30</v>
      </c>
      <c r="C454" s="16" t="s">
        <v>64</v>
      </c>
      <c r="D454" s="16" t="s">
        <v>199</v>
      </c>
      <c r="E454" s="16"/>
      <c r="F454" s="16" t="s">
        <v>33</v>
      </c>
      <c r="G454" s="16">
        <v>1120</v>
      </c>
      <c r="H454" s="16">
        <v>3480</v>
      </c>
      <c r="I454" s="17" t="s">
        <v>200</v>
      </c>
      <c r="J454" s="32">
        <v>2596156438</v>
      </c>
      <c r="K454" s="33">
        <v>2596156438</v>
      </c>
      <c r="L454" s="33">
        <v>0</v>
      </c>
      <c r="M454" s="33">
        <v>0</v>
      </c>
      <c r="N454" s="33">
        <v>0</v>
      </c>
      <c r="O454" s="33">
        <v>2596156438</v>
      </c>
      <c r="P454" s="33">
        <v>0</v>
      </c>
      <c r="Q454" s="33">
        <v>169027134.55000001</v>
      </c>
      <c r="R454" s="33">
        <v>47426602.850000001</v>
      </c>
      <c r="S454" s="33">
        <v>402626170.08999997</v>
      </c>
      <c r="T454" s="33">
        <v>316335763.69999999</v>
      </c>
      <c r="U454" s="33">
        <v>168507040.50999999</v>
      </c>
      <c r="V454" s="33">
        <v>1977076530.51</v>
      </c>
      <c r="W454" s="33">
        <v>0</v>
      </c>
      <c r="X454" s="33">
        <v>1977076530.51</v>
      </c>
      <c r="Y454" s="20">
        <f t="shared" si="72"/>
        <v>0.15508548105836448</v>
      </c>
      <c r="Z454" s="20">
        <f t="shared" si="73"/>
        <v>0.15508548105836448</v>
      </c>
      <c r="AA454" s="20">
        <f t="shared" si="74"/>
        <v>8.3374689688094986E-2</v>
      </c>
      <c r="AB454" s="21">
        <f t="shared" si="75"/>
        <v>0.23846017074645948</v>
      </c>
    </row>
    <row r="455" spans="1:28" ht="30" outlineLevel="4" x14ac:dyDescent="0.25">
      <c r="A455" s="15" t="s">
        <v>312</v>
      </c>
      <c r="B455" s="16" t="s">
        <v>30</v>
      </c>
      <c r="C455" s="16" t="s">
        <v>64</v>
      </c>
      <c r="D455" s="16" t="s">
        <v>201</v>
      </c>
      <c r="E455" s="16"/>
      <c r="F455" s="16" t="s">
        <v>33</v>
      </c>
      <c r="G455" s="16">
        <v>1120</v>
      </c>
      <c r="H455" s="16">
        <v>3480</v>
      </c>
      <c r="I455" s="17" t="s">
        <v>202</v>
      </c>
      <c r="J455" s="32">
        <v>24015970</v>
      </c>
      <c r="K455" s="33">
        <v>24015970</v>
      </c>
      <c r="L455" s="33">
        <v>0</v>
      </c>
      <c r="M455" s="33">
        <v>0</v>
      </c>
      <c r="N455" s="33">
        <v>0</v>
      </c>
      <c r="O455" s="33">
        <v>24015970</v>
      </c>
      <c r="P455" s="33">
        <v>0</v>
      </c>
      <c r="Q455" s="33">
        <v>4477238.84</v>
      </c>
      <c r="R455" s="33">
        <v>0</v>
      </c>
      <c r="S455" s="33">
        <v>1422774.16</v>
      </c>
      <c r="T455" s="33">
        <v>1029708.6</v>
      </c>
      <c r="U455" s="33">
        <v>103979</v>
      </c>
      <c r="V455" s="33">
        <v>18115957</v>
      </c>
      <c r="W455" s="33">
        <v>0</v>
      </c>
      <c r="X455" s="33">
        <v>18115957</v>
      </c>
      <c r="Y455" s="20">
        <f t="shared" si="72"/>
        <v>5.9242835496546672E-2</v>
      </c>
      <c r="Z455" s="20">
        <f t="shared" si="73"/>
        <v>5.9242835496546672E-2</v>
      </c>
      <c r="AA455" s="20">
        <f t="shared" si="74"/>
        <v>0.18642756632357552</v>
      </c>
      <c r="AB455" s="21">
        <f t="shared" si="75"/>
        <v>0.24567040182012218</v>
      </c>
    </row>
    <row r="456" spans="1:28" outlineLevel="4" x14ac:dyDescent="0.25">
      <c r="A456" s="15" t="s">
        <v>312</v>
      </c>
      <c r="B456" s="16" t="s">
        <v>30</v>
      </c>
      <c r="C456" s="16" t="s">
        <v>64</v>
      </c>
      <c r="D456" s="16" t="s">
        <v>65</v>
      </c>
      <c r="E456" s="16"/>
      <c r="F456" s="16" t="s">
        <v>33</v>
      </c>
      <c r="G456" s="16">
        <v>1120</v>
      </c>
      <c r="H456" s="16">
        <v>3480</v>
      </c>
      <c r="I456" s="17" t="s">
        <v>66</v>
      </c>
      <c r="J456" s="32">
        <v>1749272</v>
      </c>
      <c r="K456" s="33">
        <v>1749272</v>
      </c>
      <c r="L456" s="33">
        <v>0</v>
      </c>
      <c r="M456" s="33">
        <v>-1749272</v>
      </c>
      <c r="N456" s="33">
        <v>0</v>
      </c>
      <c r="O456" s="33">
        <v>0</v>
      </c>
      <c r="P456" s="33">
        <v>0</v>
      </c>
      <c r="Q456" s="33">
        <v>0</v>
      </c>
      <c r="R456" s="33">
        <v>0</v>
      </c>
      <c r="S456" s="33">
        <v>0</v>
      </c>
      <c r="T456" s="33">
        <v>0</v>
      </c>
      <c r="U456" s="33">
        <v>0</v>
      </c>
      <c r="V456" s="33">
        <v>1749272</v>
      </c>
      <c r="W456" s="33">
        <v>0</v>
      </c>
      <c r="X456" s="33">
        <v>0</v>
      </c>
      <c r="Y456" s="20">
        <f t="shared" si="72"/>
        <v>0</v>
      </c>
      <c r="Z456" s="20">
        <f>IF(O456=0,0,$S456/$O456)</f>
        <v>0</v>
      </c>
      <c r="AA456" s="20">
        <v>0</v>
      </c>
      <c r="AB456" s="21">
        <f t="shared" si="75"/>
        <v>0</v>
      </c>
    </row>
    <row r="457" spans="1:28" outlineLevel="4" x14ac:dyDescent="0.25">
      <c r="A457" s="15" t="s">
        <v>312</v>
      </c>
      <c r="B457" s="16" t="s">
        <v>30</v>
      </c>
      <c r="C457" s="16" t="s">
        <v>64</v>
      </c>
      <c r="D457" s="16" t="s">
        <v>67</v>
      </c>
      <c r="E457" s="16"/>
      <c r="F457" s="16" t="s">
        <v>33</v>
      </c>
      <c r="G457" s="16">
        <v>1120</v>
      </c>
      <c r="H457" s="16">
        <v>3480</v>
      </c>
      <c r="I457" s="17" t="s">
        <v>68</v>
      </c>
      <c r="J457" s="32">
        <v>9490990</v>
      </c>
      <c r="K457" s="33">
        <v>9490990</v>
      </c>
      <c r="L457" s="33">
        <v>0</v>
      </c>
      <c r="M457" s="33">
        <v>1749272</v>
      </c>
      <c r="N457" s="33">
        <v>0</v>
      </c>
      <c r="O457" s="33">
        <v>11240262</v>
      </c>
      <c r="P457" s="33">
        <v>0</v>
      </c>
      <c r="Q457" s="33">
        <v>4473484.7</v>
      </c>
      <c r="R457" s="33">
        <v>0</v>
      </c>
      <c r="S457" s="33">
        <v>0</v>
      </c>
      <c r="T457" s="33">
        <v>0</v>
      </c>
      <c r="U457" s="33">
        <v>326515.3</v>
      </c>
      <c r="V457" s="33">
        <v>5017505.3</v>
      </c>
      <c r="W457" s="33">
        <v>0</v>
      </c>
      <c r="X457" s="33">
        <v>6766777.2999999998</v>
      </c>
      <c r="Y457" s="20">
        <f t="shared" si="72"/>
        <v>0</v>
      </c>
      <c r="Z457" s="20">
        <f t="shared" si="73"/>
        <v>0</v>
      </c>
      <c r="AA457" s="20">
        <f t="shared" si="74"/>
        <v>0.39798758249585287</v>
      </c>
      <c r="AB457" s="21">
        <f t="shared" si="75"/>
        <v>0.39798758249585287</v>
      </c>
    </row>
    <row r="458" spans="1:28" ht="90" outlineLevel="4" x14ac:dyDescent="0.25">
      <c r="A458" s="15" t="s">
        <v>312</v>
      </c>
      <c r="B458" s="16" t="s">
        <v>30</v>
      </c>
      <c r="C458" s="16" t="s">
        <v>64</v>
      </c>
      <c r="D458" s="16" t="s">
        <v>75</v>
      </c>
      <c r="E458" s="16"/>
      <c r="F458" s="16" t="s">
        <v>33</v>
      </c>
      <c r="G458" s="16">
        <v>1120</v>
      </c>
      <c r="H458" s="16">
        <v>3480</v>
      </c>
      <c r="I458" s="17" t="s">
        <v>313</v>
      </c>
      <c r="J458" s="32">
        <v>87782070</v>
      </c>
      <c r="K458" s="33">
        <v>87782070</v>
      </c>
      <c r="L458" s="33">
        <v>0</v>
      </c>
      <c r="M458" s="33">
        <v>0</v>
      </c>
      <c r="N458" s="33">
        <v>0</v>
      </c>
      <c r="O458" s="33">
        <v>87782070</v>
      </c>
      <c r="P458" s="33">
        <v>0</v>
      </c>
      <c r="Q458" s="33">
        <v>36225729.399999999</v>
      </c>
      <c r="R458" s="33">
        <v>75003.75</v>
      </c>
      <c r="S458" s="33">
        <v>6616327.0199999996</v>
      </c>
      <c r="T458" s="33">
        <v>6616327.0199999996</v>
      </c>
      <c r="U458" s="33">
        <v>65009.83</v>
      </c>
      <c r="V458" s="33">
        <v>44865009.829999998</v>
      </c>
      <c r="W458" s="33">
        <v>0</v>
      </c>
      <c r="X458" s="33">
        <v>44865009.829999998</v>
      </c>
      <c r="Y458" s="20">
        <f t="shared" si="72"/>
        <v>7.5372191838264921E-2</v>
      </c>
      <c r="Z458" s="20">
        <f t="shared" si="73"/>
        <v>7.5372191838264921E-2</v>
      </c>
      <c r="AA458" s="20">
        <f t="shared" si="74"/>
        <v>0.41353243492663133</v>
      </c>
      <c r="AB458" s="21">
        <f t="shared" si="75"/>
        <v>0.48890462676489627</v>
      </c>
    </row>
    <row r="459" spans="1:28" ht="90" outlineLevel="4" x14ac:dyDescent="0.25">
      <c r="A459" s="15" t="s">
        <v>312</v>
      </c>
      <c r="B459" s="16" t="s">
        <v>30</v>
      </c>
      <c r="C459" s="16" t="s">
        <v>64</v>
      </c>
      <c r="D459" s="16" t="s">
        <v>77</v>
      </c>
      <c r="E459" s="16"/>
      <c r="F459" s="16" t="s">
        <v>33</v>
      </c>
      <c r="G459" s="16">
        <v>1120</v>
      </c>
      <c r="H459" s="16">
        <v>3480</v>
      </c>
      <c r="I459" s="17" t="s">
        <v>314</v>
      </c>
      <c r="J459" s="32">
        <v>4000000</v>
      </c>
      <c r="K459" s="33">
        <v>4000000</v>
      </c>
      <c r="L459" s="33">
        <v>0</v>
      </c>
      <c r="M459" s="33">
        <v>10000000</v>
      </c>
      <c r="N459" s="33">
        <v>0</v>
      </c>
      <c r="O459" s="33">
        <v>14000000</v>
      </c>
      <c r="P459" s="33">
        <v>0</v>
      </c>
      <c r="Q459" s="33">
        <v>2300630.33</v>
      </c>
      <c r="R459" s="33">
        <v>0</v>
      </c>
      <c r="S459" s="33">
        <v>0</v>
      </c>
      <c r="T459" s="33">
        <v>0</v>
      </c>
      <c r="U459" s="33">
        <v>1699369.67</v>
      </c>
      <c r="V459" s="33">
        <v>1699369.67</v>
      </c>
      <c r="W459" s="33">
        <v>0</v>
      </c>
      <c r="X459" s="33">
        <v>11699369.67</v>
      </c>
      <c r="Y459" s="20">
        <f t="shared" ref="Y459:Y522" si="87">$S459/$K459</f>
        <v>0</v>
      </c>
      <c r="Z459" s="20">
        <f t="shared" ref="Z459:Z522" si="88">$S459/$O459</f>
        <v>0</v>
      </c>
      <c r="AA459" s="20">
        <f t="shared" ref="AA459:AA522" si="89">(($P459+$Q459+$R459)/$O459)</f>
        <v>0.16433073785714286</v>
      </c>
      <c r="AB459" s="21">
        <f t="shared" ref="AB459:AB522" si="90">$Z459+$AA459</f>
        <v>0.16433073785714286</v>
      </c>
    </row>
    <row r="460" spans="1:28" outlineLevel="4" x14ac:dyDescent="0.25">
      <c r="A460" s="15" t="s">
        <v>312</v>
      </c>
      <c r="B460" s="16" t="s">
        <v>30</v>
      </c>
      <c r="C460" s="16" t="s">
        <v>64</v>
      </c>
      <c r="D460" s="16" t="s">
        <v>79</v>
      </c>
      <c r="E460" s="16"/>
      <c r="F460" s="16" t="s">
        <v>33</v>
      </c>
      <c r="G460" s="16">
        <v>1120</v>
      </c>
      <c r="H460" s="16">
        <v>3480</v>
      </c>
      <c r="I460" s="17" t="s">
        <v>80</v>
      </c>
      <c r="J460" s="32">
        <v>14109694</v>
      </c>
      <c r="K460" s="33">
        <v>14109694</v>
      </c>
      <c r="L460" s="33">
        <v>0</v>
      </c>
      <c r="M460" s="33">
        <v>0</v>
      </c>
      <c r="N460" s="33">
        <v>0</v>
      </c>
      <c r="O460" s="33">
        <v>14109694</v>
      </c>
      <c r="P460" s="33">
        <v>0</v>
      </c>
      <c r="Q460" s="33">
        <v>3261112</v>
      </c>
      <c r="R460" s="33">
        <v>0</v>
      </c>
      <c r="S460" s="33">
        <v>1535671</v>
      </c>
      <c r="T460" s="33">
        <v>1401631</v>
      </c>
      <c r="U460" s="33">
        <v>203217</v>
      </c>
      <c r="V460" s="33">
        <v>9312911</v>
      </c>
      <c r="W460" s="33">
        <v>0</v>
      </c>
      <c r="X460" s="33">
        <v>9312911</v>
      </c>
      <c r="Y460" s="20">
        <f t="shared" si="87"/>
        <v>0.1088380088186179</v>
      </c>
      <c r="Z460" s="20">
        <f t="shared" si="88"/>
        <v>0.1088380088186179</v>
      </c>
      <c r="AA460" s="20">
        <f t="shared" si="89"/>
        <v>0.23112563603434633</v>
      </c>
      <c r="AB460" s="21">
        <f t="shared" si="90"/>
        <v>0.33996364485296421</v>
      </c>
    </row>
    <row r="461" spans="1:28" outlineLevel="4" x14ac:dyDescent="0.25">
      <c r="A461" s="15" t="s">
        <v>312</v>
      </c>
      <c r="B461" s="16" t="s">
        <v>30</v>
      </c>
      <c r="C461" s="16" t="s">
        <v>64</v>
      </c>
      <c r="D461" s="16" t="s">
        <v>81</v>
      </c>
      <c r="E461" s="16"/>
      <c r="F461" s="16" t="s">
        <v>33</v>
      </c>
      <c r="G461" s="16">
        <v>1120</v>
      </c>
      <c r="H461" s="16">
        <v>3480</v>
      </c>
      <c r="I461" s="17" t="s">
        <v>82</v>
      </c>
      <c r="J461" s="32">
        <v>181269660</v>
      </c>
      <c r="K461" s="33">
        <v>181269660</v>
      </c>
      <c r="L461" s="33">
        <v>0</v>
      </c>
      <c r="M461" s="33">
        <v>-10000000</v>
      </c>
      <c r="N461" s="33">
        <v>0</v>
      </c>
      <c r="O461" s="33">
        <v>171269660</v>
      </c>
      <c r="P461" s="33">
        <v>0</v>
      </c>
      <c r="Q461" s="33">
        <v>29074215</v>
      </c>
      <c r="R461" s="33">
        <v>0</v>
      </c>
      <c r="S461" s="33">
        <v>15960400</v>
      </c>
      <c r="T461" s="33">
        <v>14806600</v>
      </c>
      <c r="U461" s="33">
        <v>1282800</v>
      </c>
      <c r="V461" s="33">
        <v>136235045</v>
      </c>
      <c r="W461" s="33">
        <v>0</v>
      </c>
      <c r="X461" s="33">
        <v>126235045</v>
      </c>
      <c r="Y461" s="20">
        <f t="shared" si="87"/>
        <v>8.8047828853433055E-2</v>
      </c>
      <c r="Z461" s="20">
        <f t="shared" si="88"/>
        <v>9.3188717721515879E-2</v>
      </c>
      <c r="AA461" s="20">
        <f t="shared" si="89"/>
        <v>0.1697569493627768</v>
      </c>
      <c r="AB461" s="21">
        <f t="shared" si="90"/>
        <v>0.26294566708429268</v>
      </c>
    </row>
    <row r="462" spans="1:28" ht="135" outlineLevel="4" x14ac:dyDescent="0.25">
      <c r="A462" s="15" t="s">
        <v>312</v>
      </c>
      <c r="B462" s="16" t="s">
        <v>30</v>
      </c>
      <c r="C462" s="16" t="s">
        <v>64</v>
      </c>
      <c r="D462" s="16" t="s">
        <v>89</v>
      </c>
      <c r="E462" s="16"/>
      <c r="F462" s="16" t="s">
        <v>33</v>
      </c>
      <c r="G462" s="16">
        <v>1120</v>
      </c>
      <c r="H462" s="16">
        <v>3480</v>
      </c>
      <c r="I462" s="17" t="s">
        <v>315</v>
      </c>
      <c r="J462" s="32">
        <v>32989000</v>
      </c>
      <c r="K462" s="33">
        <v>32989000</v>
      </c>
      <c r="L462" s="33">
        <v>0</v>
      </c>
      <c r="M462" s="33">
        <v>0</v>
      </c>
      <c r="N462" s="33">
        <v>0</v>
      </c>
      <c r="O462" s="33">
        <v>32989000</v>
      </c>
      <c r="P462" s="33">
        <v>0</v>
      </c>
      <c r="Q462" s="33">
        <v>0</v>
      </c>
      <c r="R462" s="33">
        <v>0</v>
      </c>
      <c r="S462" s="33">
        <v>0</v>
      </c>
      <c r="T462" s="33">
        <v>0</v>
      </c>
      <c r="U462" s="33">
        <v>16494500</v>
      </c>
      <c r="V462" s="33">
        <v>32989000</v>
      </c>
      <c r="W462" s="33">
        <v>0</v>
      </c>
      <c r="X462" s="33">
        <v>32989000</v>
      </c>
      <c r="Y462" s="20">
        <f t="shared" si="87"/>
        <v>0</v>
      </c>
      <c r="Z462" s="20">
        <f t="shared" si="88"/>
        <v>0</v>
      </c>
      <c r="AA462" s="20">
        <f t="shared" si="89"/>
        <v>0</v>
      </c>
      <c r="AB462" s="21">
        <f t="shared" si="90"/>
        <v>0</v>
      </c>
    </row>
    <row r="463" spans="1:28" ht="30" outlineLevel="4" x14ac:dyDescent="0.25">
      <c r="A463" s="15" t="s">
        <v>312</v>
      </c>
      <c r="B463" s="16" t="s">
        <v>30</v>
      </c>
      <c r="C463" s="16" t="s">
        <v>64</v>
      </c>
      <c r="D463" s="16" t="s">
        <v>221</v>
      </c>
      <c r="E463" s="16"/>
      <c r="F463" s="16" t="s">
        <v>33</v>
      </c>
      <c r="G463" s="16">
        <v>1120</v>
      </c>
      <c r="H463" s="16">
        <v>3480</v>
      </c>
      <c r="I463" s="17" t="s">
        <v>222</v>
      </c>
      <c r="J463" s="32">
        <v>18500000</v>
      </c>
      <c r="K463" s="33">
        <v>18500000</v>
      </c>
      <c r="L463" s="33">
        <v>0</v>
      </c>
      <c r="M463" s="33">
        <v>0</v>
      </c>
      <c r="N463" s="33">
        <v>0</v>
      </c>
      <c r="O463" s="33">
        <v>18500000</v>
      </c>
      <c r="P463" s="33">
        <v>0</v>
      </c>
      <c r="Q463" s="33">
        <v>470000</v>
      </c>
      <c r="R463" s="33">
        <v>0</v>
      </c>
      <c r="S463" s="33">
        <v>0</v>
      </c>
      <c r="T463" s="33">
        <v>0</v>
      </c>
      <c r="U463" s="33">
        <v>9530000</v>
      </c>
      <c r="V463" s="33">
        <v>18030000</v>
      </c>
      <c r="W463" s="33">
        <v>0</v>
      </c>
      <c r="X463" s="33">
        <v>18030000</v>
      </c>
      <c r="Y463" s="20">
        <f t="shared" si="87"/>
        <v>0</v>
      </c>
      <c r="Z463" s="20">
        <f t="shared" si="88"/>
        <v>0</v>
      </c>
      <c r="AA463" s="20">
        <f t="shared" si="89"/>
        <v>2.5405405405405406E-2</v>
      </c>
      <c r="AB463" s="21">
        <f t="shared" si="90"/>
        <v>2.5405405405405406E-2</v>
      </c>
    </row>
    <row r="464" spans="1:28" ht="30" outlineLevel="4" x14ac:dyDescent="0.25">
      <c r="A464" s="15" t="s">
        <v>312</v>
      </c>
      <c r="B464" s="16" t="s">
        <v>30</v>
      </c>
      <c r="C464" s="16" t="s">
        <v>64</v>
      </c>
      <c r="D464" s="16" t="s">
        <v>223</v>
      </c>
      <c r="E464" s="16"/>
      <c r="F464" s="16" t="s">
        <v>33</v>
      </c>
      <c r="G464" s="16">
        <v>1120</v>
      </c>
      <c r="H464" s="16">
        <v>3480</v>
      </c>
      <c r="I464" s="17" t="s">
        <v>224</v>
      </c>
      <c r="J464" s="32">
        <v>30400000</v>
      </c>
      <c r="K464" s="33">
        <v>30400000</v>
      </c>
      <c r="L464" s="33">
        <v>0</v>
      </c>
      <c r="M464" s="33">
        <v>-5000000</v>
      </c>
      <c r="N464" s="33">
        <v>0</v>
      </c>
      <c r="O464" s="33">
        <v>25400000</v>
      </c>
      <c r="P464" s="33">
        <v>0</v>
      </c>
      <c r="Q464" s="33">
        <v>4438604</v>
      </c>
      <c r="R464" s="33">
        <v>0</v>
      </c>
      <c r="S464" s="33">
        <v>2503724.0499999998</v>
      </c>
      <c r="T464" s="33">
        <v>2503724.0499999998</v>
      </c>
      <c r="U464" s="33">
        <v>57671.95</v>
      </c>
      <c r="V464" s="33">
        <v>23457671.949999999</v>
      </c>
      <c r="W464" s="33">
        <v>0</v>
      </c>
      <c r="X464" s="33">
        <v>18457671.949999999</v>
      </c>
      <c r="Y464" s="20">
        <f t="shared" si="87"/>
        <v>8.2359343749999994E-2</v>
      </c>
      <c r="Z464" s="20">
        <f t="shared" si="88"/>
        <v>9.8571812992125973E-2</v>
      </c>
      <c r="AA464" s="20">
        <f t="shared" si="89"/>
        <v>0.17474818897637795</v>
      </c>
      <c r="AB464" s="21">
        <f t="shared" si="90"/>
        <v>0.27332000196850392</v>
      </c>
    </row>
    <row r="465" spans="1:28" ht="30" outlineLevel="4" x14ac:dyDescent="0.25">
      <c r="A465" s="15" t="s">
        <v>312</v>
      </c>
      <c r="B465" s="16" t="s">
        <v>30</v>
      </c>
      <c r="C465" s="16" t="s">
        <v>64</v>
      </c>
      <c r="D465" s="16" t="s">
        <v>227</v>
      </c>
      <c r="E465" s="16"/>
      <c r="F465" s="16" t="s">
        <v>33</v>
      </c>
      <c r="G465" s="16">
        <v>1120</v>
      </c>
      <c r="H465" s="16">
        <v>3480</v>
      </c>
      <c r="I465" s="17" t="s">
        <v>228</v>
      </c>
      <c r="J465" s="32">
        <v>114000000</v>
      </c>
      <c r="K465" s="33">
        <v>114000000</v>
      </c>
      <c r="L465" s="33">
        <v>0</v>
      </c>
      <c r="M465" s="33">
        <v>0</v>
      </c>
      <c r="N465" s="33">
        <v>0</v>
      </c>
      <c r="O465" s="33">
        <v>114000000</v>
      </c>
      <c r="P465" s="33">
        <v>0</v>
      </c>
      <c r="Q465" s="33">
        <v>54824705.009999998</v>
      </c>
      <c r="R465" s="33">
        <v>3562325</v>
      </c>
      <c r="S465" s="33">
        <v>21514481.649999999</v>
      </c>
      <c r="T465" s="33">
        <v>21514481.649999999</v>
      </c>
      <c r="U465" s="33">
        <v>18488.34</v>
      </c>
      <c r="V465" s="33">
        <v>34098488.340000004</v>
      </c>
      <c r="W465" s="33">
        <v>0</v>
      </c>
      <c r="X465" s="33">
        <v>34098488.340000004</v>
      </c>
      <c r="Y465" s="20">
        <f t="shared" si="87"/>
        <v>0.18872352324561403</v>
      </c>
      <c r="Z465" s="20">
        <f t="shared" si="88"/>
        <v>0.18872352324561403</v>
      </c>
      <c r="AA465" s="20">
        <f t="shared" si="89"/>
        <v>0.51216692991228063</v>
      </c>
      <c r="AB465" s="21">
        <f t="shared" si="90"/>
        <v>0.70089045315789467</v>
      </c>
    </row>
    <row r="466" spans="1:28" ht="30" outlineLevel="4" x14ac:dyDescent="0.25">
      <c r="A466" s="15" t="s">
        <v>312</v>
      </c>
      <c r="B466" s="16" t="s">
        <v>30</v>
      </c>
      <c r="C466" s="16" t="s">
        <v>64</v>
      </c>
      <c r="D466" s="16" t="s">
        <v>229</v>
      </c>
      <c r="E466" s="16"/>
      <c r="F466" s="16" t="s">
        <v>33</v>
      </c>
      <c r="G466" s="16">
        <v>1120</v>
      </c>
      <c r="H466" s="16">
        <v>3480</v>
      </c>
      <c r="I466" s="17" t="s">
        <v>230</v>
      </c>
      <c r="J466" s="32">
        <v>37832400</v>
      </c>
      <c r="K466" s="33">
        <v>37832400</v>
      </c>
      <c r="L466" s="33">
        <v>0</v>
      </c>
      <c r="M466" s="33">
        <v>0</v>
      </c>
      <c r="N466" s="33">
        <v>0</v>
      </c>
      <c r="O466" s="33">
        <v>37832400</v>
      </c>
      <c r="P466" s="33">
        <v>0</v>
      </c>
      <c r="Q466" s="33">
        <v>17822360</v>
      </c>
      <c r="R466" s="33">
        <v>5009290</v>
      </c>
      <c r="S466" s="33">
        <v>0</v>
      </c>
      <c r="T466" s="33">
        <v>0</v>
      </c>
      <c r="U466" s="33">
        <v>750</v>
      </c>
      <c r="V466" s="33">
        <v>15000750</v>
      </c>
      <c r="W466" s="33">
        <v>0</v>
      </c>
      <c r="X466" s="33">
        <v>15000750</v>
      </c>
      <c r="Y466" s="20">
        <f t="shared" si="87"/>
        <v>0</v>
      </c>
      <c r="Z466" s="20">
        <f t="shared" si="88"/>
        <v>0</v>
      </c>
      <c r="AA466" s="20">
        <f t="shared" si="89"/>
        <v>0.603494623655914</v>
      </c>
      <c r="AB466" s="21">
        <f t="shared" si="90"/>
        <v>0.603494623655914</v>
      </c>
    </row>
    <row r="467" spans="1:28" ht="45" outlineLevel="4" x14ac:dyDescent="0.25">
      <c r="A467" s="15" t="s">
        <v>312</v>
      </c>
      <c r="B467" s="16" t="s">
        <v>30</v>
      </c>
      <c r="C467" s="16" t="s">
        <v>64</v>
      </c>
      <c r="D467" s="16" t="s">
        <v>93</v>
      </c>
      <c r="E467" s="16"/>
      <c r="F467" s="16" t="s">
        <v>33</v>
      </c>
      <c r="G467" s="16">
        <v>1120</v>
      </c>
      <c r="H467" s="16">
        <v>3480</v>
      </c>
      <c r="I467" s="17" t="s">
        <v>94</v>
      </c>
      <c r="J467" s="32">
        <v>8250000</v>
      </c>
      <c r="K467" s="33">
        <v>8250000</v>
      </c>
      <c r="L467" s="33">
        <v>0</v>
      </c>
      <c r="M467" s="33">
        <v>0</v>
      </c>
      <c r="N467" s="33">
        <v>0</v>
      </c>
      <c r="O467" s="33">
        <v>8250000</v>
      </c>
      <c r="P467" s="33">
        <v>0</v>
      </c>
      <c r="Q467" s="33">
        <v>0</v>
      </c>
      <c r="R467" s="33">
        <v>0</v>
      </c>
      <c r="S467" s="33">
        <v>0</v>
      </c>
      <c r="T467" s="33">
        <v>0</v>
      </c>
      <c r="U467" s="33">
        <v>6250000</v>
      </c>
      <c r="V467" s="33">
        <v>8250000</v>
      </c>
      <c r="W467" s="33">
        <v>0</v>
      </c>
      <c r="X467" s="33">
        <v>8250000</v>
      </c>
      <c r="Y467" s="20">
        <f t="shared" si="87"/>
        <v>0</v>
      </c>
      <c r="Z467" s="20">
        <f t="shared" si="88"/>
        <v>0</v>
      </c>
      <c r="AA467" s="20">
        <f t="shared" si="89"/>
        <v>0</v>
      </c>
      <c r="AB467" s="21">
        <f t="shared" si="90"/>
        <v>0</v>
      </c>
    </row>
    <row r="468" spans="1:28" outlineLevel="3" x14ac:dyDescent="0.25">
      <c r="A468" s="37"/>
      <c r="B468" s="37"/>
      <c r="C468" s="36" t="s">
        <v>463</v>
      </c>
      <c r="D468" s="37"/>
      <c r="E468" s="37"/>
      <c r="F468" s="37"/>
      <c r="G468" s="37"/>
      <c r="H468" s="37"/>
      <c r="I468" s="38"/>
      <c r="J468" s="39">
        <f t="shared" ref="J468:X468" si="91">SUBTOTAL(9,J454:J467)</f>
        <v>3160545494</v>
      </c>
      <c r="K468" s="40">
        <f t="shared" si="91"/>
        <v>3160545494</v>
      </c>
      <c r="L468" s="40">
        <f t="shared" si="91"/>
        <v>0</v>
      </c>
      <c r="M468" s="40">
        <f t="shared" si="91"/>
        <v>-5000000</v>
      </c>
      <c r="N468" s="40">
        <v>0</v>
      </c>
      <c r="O468" s="40">
        <f t="shared" si="91"/>
        <v>3155545494</v>
      </c>
      <c r="P468" s="40">
        <f t="shared" si="91"/>
        <v>0</v>
      </c>
      <c r="Q468" s="40">
        <f t="shared" si="91"/>
        <v>326395213.83000004</v>
      </c>
      <c r="R468" s="40">
        <f t="shared" si="91"/>
        <v>56073221.600000001</v>
      </c>
      <c r="S468" s="40">
        <f t="shared" si="91"/>
        <v>452179547.96999997</v>
      </c>
      <c r="T468" s="40">
        <f t="shared" si="91"/>
        <v>364208236.01999998</v>
      </c>
      <c r="U468" s="40">
        <f t="shared" si="91"/>
        <v>204539341.59999999</v>
      </c>
      <c r="V468" s="40">
        <f t="shared" si="91"/>
        <v>2325897510.5999999</v>
      </c>
      <c r="W468" s="40">
        <f t="shared" si="91"/>
        <v>0</v>
      </c>
      <c r="X468" s="40">
        <f t="shared" si="91"/>
        <v>2320897510.5999999</v>
      </c>
      <c r="Y468" s="41">
        <f t="shared" si="87"/>
        <v>0.14307009623130582</v>
      </c>
      <c r="Z468" s="41">
        <f t="shared" si="88"/>
        <v>0.14329679252914615</v>
      </c>
      <c r="AA468" s="41">
        <f t="shared" si="89"/>
        <v>0.12120517234095693</v>
      </c>
      <c r="AB468" s="41">
        <f t="shared" si="90"/>
        <v>0.26450196487010308</v>
      </c>
    </row>
    <row r="469" spans="1:28" outlineLevel="4" x14ac:dyDescent="0.25">
      <c r="A469" s="15" t="s">
        <v>312</v>
      </c>
      <c r="B469" s="16" t="s">
        <v>30</v>
      </c>
      <c r="C469" s="16" t="s">
        <v>95</v>
      </c>
      <c r="D469" s="16" t="s">
        <v>239</v>
      </c>
      <c r="E469" s="16"/>
      <c r="F469" s="16" t="s">
        <v>33</v>
      </c>
      <c r="G469" s="16">
        <v>1120</v>
      </c>
      <c r="H469" s="16">
        <v>3480</v>
      </c>
      <c r="I469" s="17" t="s">
        <v>240</v>
      </c>
      <c r="J469" s="32">
        <v>239400</v>
      </c>
      <c r="K469" s="33">
        <v>239400</v>
      </c>
      <c r="L469" s="33">
        <v>0</v>
      </c>
      <c r="M469" s="33">
        <v>0</v>
      </c>
      <c r="N469" s="33">
        <v>0</v>
      </c>
      <c r="O469" s="33">
        <v>239400</v>
      </c>
      <c r="P469" s="33">
        <v>237711</v>
      </c>
      <c r="Q469" s="33">
        <v>0</v>
      </c>
      <c r="R469" s="33">
        <v>0</v>
      </c>
      <c r="S469" s="33">
        <v>0</v>
      </c>
      <c r="T469" s="33">
        <v>0</v>
      </c>
      <c r="U469" s="33">
        <v>1689</v>
      </c>
      <c r="V469" s="33">
        <v>1689</v>
      </c>
      <c r="W469" s="33">
        <v>0</v>
      </c>
      <c r="X469" s="33">
        <v>1689</v>
      </c>
      <c r="Y469" s="20">
        <f t="shared" si="87"/>
        <v>0</v>
      </c>
      <c r="Z469" s="20">
        <f t="shared" si="88"/>
        <v>0</v>
      </c>
      <c r="AA469" s="20">
        <f t="shared" si="89"/>
        <v>0.99294486215538846</v>
      </c>
      <c r="AB469" s="21">
        <f t="shared" si="90"/>
        <v>0.99294486215538846</v>
      </c>
    </row>
    <row r="470" spans="1:28" ht="30" outlineLevel="4" x14ac:dyDescent="0.25">
      <c r="A470" s="15" t="s">
        <v>312</v>
      </c>
      <c r="B470" s="16" t="s">
        <v>30</v>
      </c>
      <c r="C470" s="16" t="s">
        <v>95</v>
      </c>
      <c r="D470" s="16" t="s">
        <v>96</v>
      </c>
      <c r="E470" s="16"/>
      <c r="F470" s="16" t="s">
        <v>33</v>
      </c>
      <c r="G470" s="16">
        <v>1120</v>
      </c>
      <c r="H470" s="16">
        <v>3480</v>
      </c>
      <c r="I470" s="17" t="s">
        <v>97</v>
      </c>
      <c r="J470" s="32">
        <v>6994199</v>
      </c>
      <c r="K470" s="33">
        <v>6994199</v>
      </c>
      <c r="L470" s="33">
        <v>0</v>
      </c>
      <c r="M470" s="33">
        <v>0</v>
      </c>
      <c r="N470" s="33">
        <v>0</v>
      </c>
      <c r="O470" s="33">
        <v>6994199</v>
      </c>
      <c r="P470" s="33">
        <v>3751786</v>
      </c>
      <c r="Q470" s="33">
        <v>0</v>
      </c>
      <c r="R470" s="33">
        <v>0</v>
      </c>
      <c r="S470" s="33">
        <v>0</v>
      </c>
      <c r="T470" s="33">
        <v>0</v>
      </c>
      <c r="U470" s="33">
        <v>3242413</v>
      </c>
      <c r="V470" s="33">
        <v>3242413</v>
      </c>
      <c r="W470" s="33">
        <v>0</v>
      </c>
      <c r="X470" s="33">
        <v>3242413</v>
      </c>
      <c r="Y470" s="20">
        <f t="shared" si="87"/>
        <v>0</v>
      </c>
      <c r="Z470" s="20">
        <f t="shared" si="88"/>
        <v>0</v>
      </c>
      <c r="AA470" s="20">
        <f t="shared" si="89"/>
        <v>0.53641396248519668</v>
      </c>
      <c r="AB470" s="21">
        <f t="shared" si="90"/>
        <v>0.53641396248519668</v>
      </c>
    </row>
    <row r="471" spans="1:28" outlineLevel="4" x14ac:dyDescent="0.25">
      <c r="A471" s="15" t="s">
        <v>312</v>
      </c>
      <c r="B471" s="16" t="s">
        <v>30</v>
      </c>
      <c r="C471" s="16" t="s">
        <v>95</v>
      </c>
      <c r="D471" s="16" t="s">
        <v>98</v>
      </c>
      <c r="E471" s="16"/>
      <c r="F471" s="16" t="s">
        <v>33</v>
      </c>
      <c r="G471" s="16">
        <v>1120</v>
      </c>
      <c r="H471" s="16">
        <v>3480</v>
      </c>
      <c r="I471" s="17" t="s">
        <v>99</v>
      </c>
      <c r="J471" s="32">
        <v>4707701</v>
      </c>
      <c r="K471" s="33">
        <v>4707701</v>
      </c>
      <c r="L471" s="33">
        <v>0</v>
      </c>
      <c r="M471" s="33">
        <v>0</v>
      </c>
      <c r="N471" s="33">
        <v>0</v>
      </c>
      <c r="O471" s="33">
        <v>4707701</v>
      </c>
      <c r="P471" s="33">
        <v>0</v>
      </c>
      <c r="Q471" s="33">
        <v>0</v>
      </c>
      <c r="R471" s="33">
        <v>0</v>
      </c>
      <c r="S471" s="33">
        <v>57478.93</v>
      </c>
      <c r="T471" s="33">
        <v>57478.93</v>
      </c>
      <c r="U471" s="33">
        <v>21.07</v>
      </c>
      <c r="V471" s="33">
        <v>4650222.07</v>
      </c>
      <c r="W471" s="33">
        <v>0</v>
      </c>
      <c r="X471" s="33">
        <v>4650222.07</v>
      </c>
      <c r="Y471" s="20">
        <f t="shared" si="87"/>
        <v>1.2209554090202416E-2</v>
      </c>
      <c r="Z471" s="20">
        <f t="shared" si="88"/>
        <v>1.2209554090202416E-2</v>
      </c>
      <c r="AA471" s="20">
        <f t="shared" si="89"/>
        <v>0</v>
      </c>
      <c r="AB471" s="21">
        <f t="shared" si="90"/>
        <v>1.2209554090202416E-2</v>
      </c>
    </row>
    <row r="472" spans="1:28" ht="30" outlineLevel="4" x14ac:dyDescent="0.25">
      <c r="A472" s="15" t="s">
        <v>312</v>
      </c>
      <c r="B472" s="16" t="s">
        <v>30</v>
      </c>
      <c r="C472" s="16" t="s">
        <v>95</v>
      </c>
      <c r="D472" s="16" t="s">
        <v>100</v>
      </c>
      <c r="E472" s="16"/>
      <c r="F472" s="16" t="s">
        <v>33</v>
      </c>
      <c r="G472" s="16">
        <v>1120</v>
      </c>
      <c r="H472" s="16">
        <v>3480</v>
      </c>
      <c r="I472" s="17" t="s">
        <v>101</v>
      </c>
      <c r="J472" s="32">
        <v>3167555</v>
      </c>
      <c r="K472" s="33">
        <v>3167555</v>
      </c>
      <c r="L472" s="33">
        <v>0</v>
      </c>
      <c r="M472" s="33">
        <v>0</v>
      </c>
      <c r="N472" s="33">
        <v>0</v>
      </c>
      <c r="O472" s="33">
        <v>3167555</v>
      </c>
      <c r="P472" s="33">
        <v>0</v>
      </c>
      <c r="Q472" s="33">
        <v>0</v>
      </c>
      <c r="R472" s="33">
        <v>0</v>
      </c>
      <c r="S472" s="33">
        <v>2282051.9500000002</v>
      </c>
      <c r="T472" s="33">
        <v>2282051.9500000002</v>
      </c>
      <c r="U472" s="33">
        <v>3.05</v>
      </c>
      <c r="V472" s="33">
        <v>885503.05</v>
      </c>
      <c r="W472" s="33">
        <v>0</v>
      </c>
      <c r="X472" s="33">
        <v>885503.04999999981</v>
      </c>
      <c r="Y472" s="20">
        <f t="shared" si="87"/>
        <v>0.72044588018203315</v>
      </c>
      <c r="Z472" s="20">
        <f t="shared" si="88"/>
        <v>0.72044588018203315</v>
      </c>
      <c r="AA472" s="20">
        <f t="shared" si="89"/>
        <v>0</v>
      </c>
      <c r="AB472" s="21">
        <f t="shared" si="90"/>
        <v>0.72044588018203315</v>
      </c>
    </row>
    <row r="473" spans="1:28" outlineLevel="4" x14ac:dyDescent="0.25">
      <c r="A473" s="15" t="s">
        <v>312</v>
      </c>
      <c r="B473" s="16" t="s">
        <v>30</v>
      </c>
      <c r="C473" s="16" t="s">
        <v>95</v>
      </c>
      <c r="D473" s="16" t="s">
        <v>241</v>
      </c>
      <c r="E473" s="16"/>
      <c r="F473" s="16" t="s">
        <v>33</v>
      </c>
      <c r="G473" s="16">
        <v>1120</v>
      </c>
      <c r="H473" s="16">
        <v>3480</v>
      </c>
      <c r="I473" s="17" t="s">
        <v>242</v>
      </c>
      <c r="J473" s="32">
        <v>789085</v>
      </c>
      <c r="K473" s="33">
        <v>789085</v>
      </c>
      <c r="L473" s="33">
        <v>0</v>
      </c>
      <c r="M473" s="33">
        <v>-400000</v>
      </c>
      <c r="N473" s="33">
        <v>0</v>
      </c>
      <c r="O473" s="33">
        <v>389085</v>
      </c>
      <c r="P473" s="33">
        <v>0</v>
      </c>
      <c r="Q473" s="33">
        <v>0</v>
      </c>
      <c r="R473" s="33">
        <v>0</v>
      </c>
      <c r="S473" s="33">
        <v>0</v>
      </c>
      <c r="T473" s="33">
        <v>0</v>
      </c>
      <c r="U473" s="33">
        <v>29385</v>
      </c>
      <c r="V473" s="33">
        <v>789085</v>
      </c>
      <c r="W473" s="33">
        <v>0</v>
      </c>
      <c r="X473" s="33">
        <v>389085</v>
      </c>
      <c r="Y473" s="20">
        <f t="shared" si="87"/>
        <v>0</v>
      </c>
      <c r="Z473" s="20">
        <f t="shared" si="88"/>
        <v>0</v>
      </c>
      <c r="AA473" s="20">
        <f t="shared" si="89"/>
        <v>0</v>
      </c>
      <c r="AB473" s="21">
        <f t="shared" si="90"/>
        <v>0</v>
      </c>
    </row>
    <row r="474" spans="1:28" ht="30" outlineLevel="4" x14ac:dyDescent="0.25">
      <c r="A474" s="15" t="s">
        <v>312</v>
      </c>
      <c r="B474" s="16" t="s">
        <v>30</v>
      </c>
      <c r="C474" s="16" t="s">
        <v>95</v>
      </c>
      <c r="D474" s="16" t="s">
        <v>243</v>
      </c>
      <c r="E474" s="16"/>
      <c r="F474" s="16" t="s">
        <v>33</v>
      </c>
      <c r="G474" s="16">
        <v>1120</v>
      </c>
      <c r="H474" s="16">
        <v>3480</v>
      </c>
      <c r="I474" s="17" t="s">
        <v>244</v>
      </c>
      <c r="J474" s="32">
        <v>67480</v>
      </c>
      <c r="K474" s="33">
        <v>67480</v>
      </c>
      <c r="L474" s="33">
        <v>0</v>
      </c>
      <c r="M474" s="33">
        <v>0</v>
      </c>
      <c r="N474" s="33">
        <v>0</v>
      </c>
      <c r="O474" s="33">
        <v>67480</v>
      </c>
      <c r="P474" s="33">
        <v>66496</v>
      </c>
      <c r="Q474" s="33">
        <v>0</v>
      </c>
      <c r="R474" s="33">
        <v>0</v>
      </c>
      <c r="S474" s="33">
        <v>0</v>
      </c>
      <c r="T474" s="33">
        <v>0</v>
      </c>
      <c r="U474" s="33">
        <v>984</v>
      </c>
      <c r="V474" s="33">
        <v>984</v>
      </c>
      <c r="W474" s="33">
        <v>0</v>
      </c>
      <c r="X474" s="33">
        <v>984</v>
      </c>
      <c r="Y474" s="20">
        <f t="shared" si="87"/>
        <v>0</v>
      </c>
      <c r="Z474" s="20">
        <f t="shared" si="88"/>
        <v>0</v>
      </c>
      <c r="AA474" s="20">
        <f t="shared" si="89"/>
        <v>0.98541790160047427</v>
      </c>
      <c r="AB474" s="21">
        <f t="shared" si="90"/>
        <v>0.98541790160047427</v>
      </c>
    </row>
    <row r="475" spans="1:28" ht="30" outlineLevel="4" x14ac:dyDescent="0.25">
      <c r="A475" s="15" t="s">
        <v>312</v>
      </c>
      <c r="B475" s="16" t="s">
        <v>30</v>
      </c>
      <c r="C475" s="16" t="s">
        <v>95</v>
      </c>
      <c r="D475" s="16" t="s">
        <v>104</v>
      </c>
      <c r="E475" s="16"/>
      <c r="F475" s="16" t="s">
        <v>33</v>
      </c>
      <c r="G475" s="16">
        <v>1120</v>
      </c>
      <c r="H475" s="16">
        <v>3480</v>
      </c>
      <c r="I475" s="17" t="s">
        <v>105</v>
      </c>
      <c r="J475" s="32">
        <v>30476410</v>
      </c>
      <c r="K475" s="33">
        <v>30476410</v>
      </c>
      <c r="L475" s="33">
        <v>0</v>
      </c>
      <c r="M475" s="33">
        <v>0</v>
      </c>
      <c r="N475" s="33">
        <v>0</v>
      </c>
      <c r="O475" s="33">
        <v>30476410</v>
      </c>
      <c r="P475" s="33">
        <v>0</v>
      </c>
      <c r="Q475" s="33">
        <v>0</v>
      </c>
      <c r="R475" s="33">
        <v>0</v>
      </c>
      <c r="S475" s="33">
        <v>0</v>
      </c>
      <c r="T475" s="33">
        <v>0</v>
      </c>
      <c r="U475" s="33">
        <v>0</v>
      </c>
      <c r="V475" s="33">
        <v>30476410</v>
      </c>
      <c r="W475" s="33">
        <v>0</v>
      </c>
      <c r="X475" s="33">
        <v>30476410</v>
      </c>
      <c r="Y475" s="20">
        <f t="shared" si="87"/>
        <v>0</v>
      </c>
      <c r="Z475" s="20">
        <f t="shared" si="88"/>
        <v>0</v>
      </c>
      <c r="AA475" s="20">
        <f t="shared" si="89"/>
        <v>0</v>
      </c>
      <c r="AB475" s="21">
        <f t="shared" si="90"/>
        <v>0</v>
      </c>
    </row>
    <row r="476" spans="1:28" outlineLevel="4" x14ac:dyDescent="0.25">
      <c r="A476" s="15" t="s">
        <v>312</v>
      </c>
      <c r="B476" s="16" t="s">
        <v>30</v>
      </c>
      <c r="C476" s="16" t="s">
        <v>95</v>
      </c>
      <c r="D476" s="16" t="s">
        <v>249</v>
      </c>
      <c r="E476" s="16"/>
      <c r="F476" s="16" t="s">
        <v>33</v>
      </c>
      <c r="G476" s="16">
        <v>1120</v>
      </c>
      <c r="H476" s="16">
        <v>3480</v>
      </c>
      <c r="I476" s="17" t="s">
        <v>250</v>
      </c>
      <c r="J476" s="32">
        <v>749631</v>
      </c>
      <c r="K476" s="33">
        <v>749631</v>
      </c>
      <c r="L476" s="33">
        <v>0</v>
      </c>
      <c r="M476" s="33">
        <v>-200000</v>
      </c>
      <c r="N476" s="33">
        <v>0</v>
      </c>
      <c r="O476" s="33">
        <v>549631</v>
      </c>
      <c r="P476" s="33">
        <v>525723</v>
      </c>
      <c r="Q476" s="33">
        <v>0</v>
      </c>
      <c r="R476" s="33">
        <v>0</v>
      </c>
      <c r="S476" s="33">
        <v>0</v>
      </c>
      <c r="T476" s="33">
        <v>0</v>
      </c>
      <c r="U476" s="33">
        <v>23908</v>
      </c>
      <c r="V476" s="33">
        <v>223908</v>
      </c>
      <c r="W476" s="33">
        <v>0</v>
      </c>
      <c r="X476" s="33">
        <v>23908</v>
      </c>
      <c r="Y476" s="20">
        <f t="shared" si="87"/>
        <v>0</v>
      </c>
      <c r="Z476" s="20">
        <f t="shared" si="88"/>
        <v>0</v>
      </c>
      <c r="AA476" s="20">
        <f t="shared" si="89"/>
        <v>0.95650172570324454</v>
      </c>
      <c r="AB476" s="21">
        <f t="shared" si="90"/>
        <v>0.95650172570324454</v>
      </c>
    </row>
    <row r="477" spans="1:28" ht="45" outlineLevel="4" x14ac:dyDescent="0.25">
      <c r="A477" s="15" t="s">
        <v>312</v>
      </c>
      <c r="B477" s="16" t="s">
        <v>30</v>
      </c>
      <c r="C477" s="16" t="s">
        <v>95</v>
      </c>
      <c r="D477" s="16" t="s">
        <v>251</v>
      </c>
      <c r="E477" s="16"/>
      <c r="F477" s="16" t="s">
        <v>33</v>
      </c>
      <c r="G477" s="16">
        <v>1120</v>
      </c>
      <c r="H477" s="16">
        <v>3480</v>
      </c>
      <c r="I477" s="17" t="s">
        <v>252</v>
      </c>
      <c r="J477" s="32">
        <v>1781468</v>
      </c>
      <c r="K477" s="33">
        <v>1781468</v>
      </c>
      <c r="L477" s="33">
        <v>0</v>
      </c>
      <c r="M477" s="33">
        <v>0</v>
      </c>
      <c r="N477" s="33">
        <v>0</v>
      </c>
      <c r="O477" s="33">
        <v>1781468</v>
      </c>
      <c r="P477" s="33">
        <v>789079</v>
      </c>
      <c r="Q477" s="33">
        <v>0</v>
      </c>
      <c r="R477" s="33">
        <v>0</v>
      </c>
      <c r="S477" s="33">
        <v>0</v>
      </c>
      <c r="T477" s="33">
        <v>0</v>
      </c>
      <c r="U477" s="33">
        <v>489779</v>
      </c>
      <c r="V477" s="33">
        <v>992389</v>
      </c>
      <c r="W477" s="33">
        <v>0</v>
      </c>
      <c r="X477" s="33">
        <v>992389</v>
      </c>
      <c r="Y477" s="20">
        <f t="shared" si="87"/>
        <v>0</v>
      </c>
      <c r="Z477" s="20">
        <f t="shared" si="88"/>
        <v>0</v>
      </c>
      <c r="AA477" s="20">
        <f t="shared" si="89"/>
        <v>0.44293750996369285</v>
      </c>
      <c r="AB477" s="21">
        <f t="shared" si="90"/>
        <v>0.44293750996369285</v>
      </c>
    </row>
    <row r="478" spans="1:28" outlineLevel="4" x14ac:dyDescent="0.25">
      <c r="A478" s="15" t="s">
        <v>312</v>
      </c>
      <c r="B478" s="16" t="s">
        <v>30</v>
      </c>
      <c r="C478" s="16" t="s">
        <v>95</v>
      </c>
      <c r="D478" s="16" t="s">
        <v>106</v>
      </c>
      <c r="E478" s="16"/>
      <c r="F478" s="16" t="s">
        <v>33</v>
      </c>
      <c r="G478" s="16">
        <v>1120</v>
      </c>
      <c r="H478" s="16">
        <v>3480</v>
      </c>
      <c r="I478" s="17" t="s">
        <v>107</v>
      </c>
      <c r="J478" s="32">
        <v>7272705</v>
      </c>
      <c r="K478" s="33">
        <v>7272705</v>
      </c>
      <c r="L478" s="33">
        <v>0</v>
      </c>
      <c r="M478" s="33">
        <v>-3850570</v>
      </c>
      <c r="N478" s="33">
        <v>0</v>
      </c>
      <c r="O478" s="33">
        <v>3422135</v>
      </c>
      <c r="P478" s="33">
        <v>2463783</v>
      </c>
      <c r="Q478" s="33">
        <v>0</v>
      </c>
      <c r="R478" s="33">
        <v>0</v>
      </c>
      <c r="S478" s="33">
        <v>0</v>
      </c>
      <c r="T478" s="33">
        <v>0</v>
      </c>
      <c r="U478" s="33">
        <v>38556</v>
      </c>
      <c r="V478" s="33">
        <v>4808922</v>
      </c>
      <c r="W478" s="33">
        <v>0</v>
      </c>
      <c r="X478" s="33">
        <v>958352</v>
      </c>
      <c r="Y478" s="20">
        <f t="shared" si="87"/>
        <v>0</v>
      </c>
      <c r="Z478" s="20">
        <f t="shared" si="88"/>
        <v>0</v>
      </c>
      <c r="AA478" s="20">
        <f t="shared" si="89"/>
        <v>0.71995494041000718</v>
      </c>
      <c r="AB478" s="21">
        <f t="shared" si="90"/>
        <v>0.71995494041000718</v>
      </c>
    </row>
    <row r="479" spans="1:28" outlineLevel="4" x14ac:dyDescent="0.25">
      <c r="A479" s="15" t="s">
        <v>312</v>
      </c>
      <c r="B479" s="16" t="s">
        <v>30</v>
      </c>
      <c r="C479" s="16" t="s">
        <v>95</v>
      </c>
      <c r="D479" s="16" t="s">
        <v>108</v>
      </c>
      <c r="E479" s="16"/>
      <c r="F479" s="16" t="s">
        <v>33</v>
      </c>
      <c r="G479" s="16">
        <v>1120</v>
      </c>
      <c r="H479" s="16">
        <v>3480</v>
      </c>
      <c r="I479" s="17" t="s">
        <v>109</v>
      </c>
      <c r="J479" s="32">
        <v>2076740</v>
      </c>
      <c r="K479" s="33">
        <v>2076740</v>
      </c>
      <c r="L479" s="33">
        <v>0</v>
      </c>
      <c r="M479" s="33">
        <v>-661290</v>
      </c>
      <c r="N479" s="33">
        <v>0</v>
      </c>
      <c r="O479" s="33">
        <v>1415450</v>
      </c>
      <c r="P479" s="33">
        <v>0</v>
      </c>
      <c r="Q479" s="33">
        <v>0</v>
      </c>
      <c r="R479" s="33">
        <v>0</v>
      </c>
      <c r="S479" s="33">
        <v>0</v>
      </c>
      <c r="T479" s="33">
        <v>0</v>
      </c>
      <c r="U479" s="33">
        <v>1950</v>
      </c>
      <c r="V479" s="33">
        <v>2076740</v>
      </c>
      <c r="W479" s="33">
        <v>0</v>
      </c>
      <c r="X479" s="33">
        <v>1415450</v>
      </c>
      <c r="Y479" s="20">
        <f t="shared" si="87"/>
        <v>0</v>
      </c>
      <c r="Z479" s="20">
        <f t="shared" si="88"/>
        <v>0</v>
      </c>
      <c r="AA479" s="20">
        <f t="shared" si="89"/>
        <v>0</v>
      </c>
      <c r="AB479" s="21">
        <f t="shared" si="90"/>
        <v>0</v>
      </c>
    </row>
    <row r="480" spans="1:28" ht="30" outlineLevel="4" x14ac:dyDescent="0.25">
      <c r="A480" s="15" t="s">
        <v>312</v>
      </c>
      <c r="B480" s="16" t="s">
        <v>30</v>
      </c>
      <c r="C480" s="16" t="s">
        <v>95</v>
      </c>
      <c r="D480" s="16" t="s">
        <v>110</v>
      </c>
      <c r="E480" s="16"/>
      <c r="F480" s="16" t="s">
        <v>33</v>
      </c>
      <c r="G480" s="16">
        <v>1120</v>
      </c>
      <c r="H480" s="16">
        <v>3480</v>
      </c>
      <c r="I480" s="17" t="s">
        <v>111</v>
      </c>
      <c r="J480" s="32">
        <v>42977300</v>
      </c>
      <c r="K480" s="33">
        <v>42977300</v>
      </c>
      <c r="L480" s="33">
        <v>0</v>
      </c>
      <c r="M480" s="33">
        <v>0</v>
      </c>
      <c r="N480" s="33">
        <v>0</v>
      </c>
      <c r="O480" s="33">
        <v>42977300</v>
      </c>
      <c r="P480" s="33">
        <v>0</v>
      </c>
      <c r="Q480" s="33">
        <v>7.0000000000000007E-2</v>
      </c>
      <c r="R480" s="33">
        <v>0</v>
      </c>
      <c r="S480" s="33">
        <v>8849841.0199999996</v>
      </c>
      <c r="T480" s="33">
        <v>8849841.0199999996</v>
      </c>
      <c r="U480" s="33">
        <v>12547763.91</v>
      </c>
      <c r="V480" s="33">
        <v>34127458.909999996</v>
      </c>
      <c r="W480" s="33">
        <v>0</v>
      </c>
      <c r="X480" s="33">
        <v>34127458.909999996</v>
      </c>
      <c r="Y480" s="20">
        <f t="shared" si="87"/>
        <v>0.20591896233593082</v>
      </c>
      <c r="Z480" s="20">
        <f t="shared" si="88"/>
        <v>0.20591896233593082</v>
      </c>
      <c r="AA480" s="20">
        <f t="shared" si="89"/>
        <v>1.6287668141088437E-9</v>
      </c>
      <c r="AB480" s="21">
        <f t="shared" si="90"/>
        <v>0.20591896396469764</v>
      </c>
    </row>
    <row r="481" spans="1:28" ht="30" outlineLevel="4" x14ac:dyDescent="0.25">
      <c r="A481" s="15" t="s">
        <v>312</v>
      </c>
      <c r="B481" s="16" t="s">
        <v>30</v>
      </c>
      <c r="C481" s="16" t="s">
        <v>95</v>
      </c>
      <c r="D481" s="16" t="s">
        <v>112</v>
      </c>
      <c r="E481" s="16"/>
      <c r="F481" s="16" t="s">
        <v>33</v>
      </c>
      <c r="G481" s="16">
        <v>1120</v>
      </c>
      <c r="H481" s="16">
        <v>3480</v>
      </c>
      <c r="I481" s="17" t="s">
        <v>113</v>
      </c>
      <c r="J481" s="32">
        <v>1914194</v>
      </c>
      <c r="K481" s="33">
        <v>1914194</v>
      </c>
      <c r="L481" s="33">
        <v>0</v>
      </c>
      <c r="M481" s="33">
        <v>-538899</v>
      </c>
      <c r="N481" s="33">
        <v>0</v>
      </c>
      <c r="O481" s="33">
        <v>1375295</v>
      </c>
      <c r="P481" s="33">
        <v>1374339</v>
      </c>
      <c r="Q481" s="33">
        <v>0</v>
      </c>
      <c r="R481" s="33">
        <v>0</v>
      </c>
      <c r="S481" s="33">
        <v>0</v>
      </c>
      <c r="T481" s="33">
        <v>0</v>
      </c>
      <c r="U481" s="33">
        <v>956</v>
      </c>
      <c r="V481" s="33">
        <v>539855</v>
      </c>
      <c r="W481" s="33">
        <v>0</v>
      </c>
      <c r="X481" s="33">
        <v>956</v>
      </c>
      <c r="Y481" s="20">
        <f t="shared" si="87"/>
        <v>0</v>
      </c>
      <c r="Z481" s="20">
        <f t="shared" si="88"/>
        <v>0</v>
      </c>
      <c r="AA481" s="20">
        <f t="shared" si="89"/>
        <v>0.99930487640833421</v>
      </c>
      <c r="AB481" s="21">
        <f t="shared" si="90"/>
        <v>0.99930487640833421</v>
      </c>
    </row>
    <row r="482" spans="1:28" ht="30" outlineLevel="4" x14ac:dyDescent="0.25">
      <c r="A482" s="15" t="s">
        <v>312</v>
      </c>
      <c r="B482" s="16" t="s">
        <v>30</v>
      </c>
      <c r="C482" s="16" t="s">
        <v>95</v>
      </c>
      <c r="D482" s="16" t="s">
        <v>114</v>
      </c>
      <c r="E482" s="16"/>
      <c r="F482" s="16" t="s">
        <v>33</v>
      </c>
      <c r="G482" s="16">
        <v>1120</v>
      </c>
      <c r="H482" s="16">
        <v>3480</v>
      </c>
      <c r="I482" s="17" t="s">
        <v>115</v>
      </c>
      <c r="J482" s="32">
        <v>62093574</v>
      </c>
      <c r="K482" s="33">
        <v>62093574</v>
      </c>
      <c r="L482" s="33">
        <v>0</v>
      </c>
      <c r="M482" s="33">
        <v>0</v>
      </c>
      <c r="N482" s="33">
        <v>0</v>
      </c>
      <c r="O482" s="33">
        <v>62093574</v>
      </c>
      <c r="P482" s="33">
        <v>40733999</v>
      </c>
      <c r="Q482" s="33">
        <v>0</v>
      </c>
      <c r="R482" s="33">
        <v>0</v>
      </c>
      <c r="S482" s="33">
        <v>334496.93</v>
      </c>
      <c r="T482" s="33">
        <v>334496.93</v>
      </c>
      <c r="U482" s="33">
        <v>2303009.0699999998</v>
      </c>
      <c r="V482" s="33">
        <v>21025078.07</v>
      </c>
      <c r="W482" s="33">
        <v>0</v>
      </c>
      <c r="X482" s="33">
        <v>21025078.07</v>
      </c>
      <c r="Y482" s="20">
        <f t="shared" si="87"/>
        <v>5.3869814290283882E-3</v>
      </c>
      <c r="Z482" s="20">
        <f t="shared" si="88"/>
        <v>5.3869814290283882E-3</v>
      </c>
      <c r="AA482" s="20">
        <f t="shared" si="89"/>
        <v>0.65600989564556234</v>
      </c>
      <c r="AB482" s="21">
        <f t="shared" si="90"/>
        <v>0.66139687707459072</v>
      </c>
    </row>
    <row r="483" spans="1:28" outlineLevel="4" x14ac:dyDescent="0.25">
      <c r="A483" s="15" t="s">
        <v>312</v>
      </c>
      <c r="B483" s="16" t="s">
        <v>30</v>
      </c>
      <c r="C483" s="16" t="s">
        <v>95</v>
      </c>
      <c r="D483" s="16" t="s">
        <v>116</v>
      </c>
      <c r="E483" s="16"/>
      <c r="F483" s="16" t="s">
        <v>33</v>
      </c>
      <c r="G483" s="16">
        <v>1120</v>
      </c>
      <c r="H483" s="16">
        <v>3480</v>
      </c>
      <c r="I483" s="17" t="s">
        <v>117</v>
      </c>
      <c r="J483" s="32">
        <v>14149315</v>
      </c>
      <c r="K483" s="33">
        <v>14149315</v>
      </c>
      <c r="L483" s="33">
        <v>0</v>
      </c>
      <c r="M483" s="33">
        <v>0</v>
      </c>
      <c r="N483" s="33">
        <v>0</v>
      </c>
      <c r="O483" s="33">
        <v>14149315</v>
      </c>
      <c r="P483" s="33">
        <v>13537778</v>
      </c>
      <c r="Q483" s="33">
        <v>0</v>
      </c>
      <c r="R483" s="33">
        <v>0</v>
      </c>
      <c r="S483" s="33">
        <v>0</v>
      </c>
      <c r="T483" s="33">
        <v>0</v>
      </c>
      <c r="U483" s="33">
        <v>611537</v>
      </c>
      <c r="V483" s="33">
        <v>611537</v>
      </c>
      <c r="W483" s="33">
        <v>0</v>
      </c>
      <c r="X483" s="33">
        <v>611537</v>
      </c>
      <c r="Y483" s="20">
        <f t="shared" si="87"/>
        <v>0</v>
      </c>
      <c r="Z483" s="20">
        <f t="shared" si="88"/>
        <v>0</v>
      </c>
      <c r="AA483" s="20">
        <f t="shared" si="89"/>
        <v>0.95677974516787567</v>
      </c>
      <c r="AB483" s="21">
        <f t="shared" si="90"/>
        <v>0.95677974516787567</v>
      </c>
    </row>
    <row r="484" spans="1:28" outlineLevel="4" x14ac:dyDescent="0.25">
      <c r="A484" s="15" t="s">
        <v>312</v>
      </c>
      <c r="B484" s="16" t="s">
        <v>30</v>
      </c>
      <c r="C484" s="16" t="s">
        <v>95</v>
      </c>
      <c r="D484" s="16" t="s">
        <v>118</v>
      </c>
      <c r="E484" s="16"/>
      <c r="F484" s="16" t="s">
        <v>33</v>
      </c>
      <c r="G484" s="16">
        <v>1120</v>
      </c>
      <c r="H484" s="16">
        <v>3480</v>
      </c>
      <c r="I484" s="17" t="s">
        <v>119</v>
      </c>
      <c r="J484" s="32">
        <v>60459606</v>
      </c>
      <c r="K484" s="33">
        <v>60459606</v>
      </c>
      <c r="L484" s="33">
        <v>0</v>
      </c>
      <c r="M484" s="33">
        <v>5650759</v>
      </c>
      <c r="N484" s="33">
        <v>0</v>
      </c>
      <c r="O484" s="33">
        <v>66110365</v>
      </c>
      <c r="P484" s="33">
        <v>31019804</v>
      </c>
      <c r="Q484" s="33">
        <v>0</v>
      </c>
      <c r="R484" s="33">
        <v>0</v>
      </c>
      <c r="S484" s="33">
        <v>4399564.5999999996</v>
      </c>
      <c r="T484" s="33">
        <v>4399564.5999999996</v>
      </c>
      <c r="U484" s="33">
        <v>2220464.4</v>
      </c>
      <c r="V484" s="33">
        <v>25040237.399999999</v>
      </c>
      <c r="W484" s="33">
        <v>0</v>
      </c>
      <c r="X484" s="33">
        <v>30690996.399999999</v>
      </c>
      <c r="Y484" s="20">
        <f t="shared" si="87"/>
        <v>7.2768661443146018E-2</v>
      </c>
      <c r="Z484" s="20">
        <f t="shared" si="88"/>
        <v>6.6548787016982885E-2</v>
      </c>
      <c r="AA484" s="20">
        <f t="shared" si="89"/>
        <v>0.46921241472498298</v>
      </c>
      <c r="AB484" s="21">
        <f t="shared" si="90"/>
        <v>0.53576120174196584</v>
      </c>
    </row>
    <row r="485" spans="1:28" ht="30" outlineLevel="4" x14ac:dyDescent="0.25">
      <c r="A485" s="15" t="s">
        <v>312</v>
      </c>
      <c r="B485" s="16" t="s">
        <v>30</v>
      </c>
      <c r="C485" s="16" t="s">
        <v>95</v>
      </c>
      <c r="D485" s="16" t="s">
        <v>120</v>
      </c>
      <c r="E485" s="16"/>
      <c r="F485" s="16" t="s">
        <v>33</v>
      </c>
      <c r="G485" s="16">
        <v>1120</v>
      </c>
      <c r="H485" s="16">
        <v>3480</v>
      </c>
      <c r="I485" s="17" t="s">
        <v>121</v>
      </c>
      <c r="J485" s="32">
        <v>1270785</v>
      </c>
      <c r="K485" s="33">
        <v>1270785</v>
      </c>
      <c r="L485" s="33">
        <v>0</v>
      </c>
      <c r="M485" s="33">
        <v>0</v>
      </c>
      <c r="N485" s="33">
        <v>0</v>
      </c>
      <c r="O485" s="33">
        <v>1270785</v>
      </c>
      <c r="P485" s="33">
        <v>1269359</v>
      </c>
      <c r="Q485" s="33">
        <v>0</v>
      </c>
      <c r="R485" s="33">
        <v>0</v>
      </c>
      <c r="S485" s="33">
        <v>0</v>
      </c>
      <c r="T485" s="33">
        <v>0</v>
      </c>
      <c r="U485" s="33">
        <v>1426</v>
      </c>
      <c r="V485" s="33">
        <v>1426</v>
      </c>
      <c r="W485" s="33">
        <v>0</v>
      </c>
      <c r="X485" s="33">
        <v>1426</v>
      </c>
      <c r="Y485" s="20">
        <f t="shared" si="87"/>
        <v>0</v>
      </c>
      <c r="Z485" s="20">
        <f t="shared" si="88"/>
        <v>0</v>
      </c>
      <c r="AA485" s="20">
        <f t="shared" si="89"/>
        <v>0.9988778589611933</v>
      </c>
      <c r="AB485" s="21">
        <f t="shared" si="90"/>
        <v>0.9988778589611933</v>
      </c>
    </row>
    <row r="486" spans="1:28" ht="30" outlineLevel="4" x14ac:dyDescent="0.25">
      <c r="A486" s="15" t="s">
        <v>312</v>
      </c>
      <c r="B486" s="16" t="s">
        <v>30</v>
      </c>
      <c r="C486" s="16" t="s">
        <v>95</v>
      </c>
      <c r="D486" s="16" t="s">
        <v>267</v>
      </c>
      <c r="E486" s="16"/>
      <c r="F486" s="16" t="s">
        <v>33</v>
      </c>
      <c r="G486" s="16">
        <v>1120</v>
      </c>
      <c r="H486" s="16">
        <v>3480</v>
      </c>
      <c r="I486" s="17" t="s">
        <v>268</v>
      </c>
      <c r="J486" s="32">
        <v>9263000</v>
      </c>
      <c r="K486" s="33">
        <v>9263000</v>
      </c>
      <c r="L486" s="33">
        <v>0</v>
      </c>
      <c r="M486" s="33">
        <v>0</v>
      </c>
      <c r="N486" s="33">
        <v>0</v>
      </c>
      <c r="O486" s="33">
        <v>9263000</v>
      </c>
      <c r="P486" s="33">
        <v>7234899</v>
      </c>
      <c r="Q486" s="33">
        <v>0</v>
      </c>
      <c r="R486" s="33">
        <v>0</v>
      </c>
      <c r="S486" s="33">
        <v>0</v>
      </c>
      <c r="T486" s="33">
        <v>0</v>
      </c>
      <c r="U486" s="33">
        <v>2028101</v>
      </c>
      <c r="V486" s="33">
        <v>2028101</v>
      </c>
      <c r="W486" s="33">
        <v>0</v>
      </c>
      <c r="X486" s="33">
        <v>2028101</v>
      </c>
      <c r="Y486" s="20">
        <f t="shared" si="87"/>
        <v>0</v>
      </c>
      <c r="Z486" s="20">
        <f t="shared" si="88"/>
        <v>0</v>
      </c>
      <c r="AA486" s="20">
        <f t="shared" si="89"/>
        <v>0.78105354636726765</v>
      </c>
      <c r="AB486" s="21">
        <f t="shared" si="90"/>
        <v>0.78105354636726765</v>
      </c>
    </row>
    <row r="487" spans="1:28" ht="30" outlineLevel="4" x14ac:dyDescent="0.25">
      <c r="A487" s="15" t="s">
        <v>312</v>
      </c>
      <c r="B487" s="16" t="s">
        <v>30</v>
      </c>
      <c r="C487" s="16" t="s">
        <v>95</v>
      </c>
      <c r="D487" s="16" t="s">
        <v>122</v>
      </c>
      <c r="E487" s="16"/>
      <c r="F487" s="16" t="s">
        <v>33</v>
      </c>
      <c r="G487" s="16">
        <v>1120</v>
      </c>
      <c r="H487" s="16">
        <v>3480</v>
      </c>
      <c r="I487" s="17" t="s">
        <v>123</v>
      </c>
      <c r="J487" s="32">
        <v>20473906</v>
      </c>
      <c r="K487" s="33">
        <v>20473906</v>
      </c>
      <c r="L487" s="33">
        <v>0</v>
      </c>
      <c r="M487" s="33">
        <v>0</v>
      </c>
      <c r="N487" s="33">
        <v>0</v>
      </c>
      <c r="O487" s="33">
        <v>20473906</v>
      </c>
      <c r="P487" s="33">
        <v>0</v>
      </c>
      <c r="Q487" s="33">
        <v>4663435.42</v>
      </c>
      <c r="R487" s="33">
        <v>0</v>
      </c>
      <c r="S487" s="33">
        <v>0</v>
      </c>
      <c r="T487" s="33">
        <v>0</v>
      </c>
      <c r="U487" s="33">
        <v>1752847.58</v>
      </c>
      <c r="V487" s="33">
        <v>15810470.58</v>
      </c>
      <c r="W487" s="33">
        <v>0</v>
      </c>
      <c r="X487" s="33">
        <v>15810470.58</v>
      </c>
      <c r="Y487" s="20">
        <f t="shared" si="87"/>
        <v>0</v>
      </c>
      <c r="Z487" s="20">
        <f t="shared" si="88"/>
        <v>0</v>
      </c>
      <c r="AA487" s="20">
        <f t="shared" si="89"/>
        <v>0.2277745839020654</v>
      </c>
      <c r="AB487" s="21">
        <f t="shared" si="90"/>
        <v>0.2277745839020654</v>
      </c>
    </row>
    <row r="488" spans="1:28" outlineLevel="3" x14ac:dyDescent="0.25">
      <c r="A488" s="37"/>
      <c r="B488" s="37"/>
      <c r="C488" s="36" t="s">
        <v>464</v>
      </c>
      <c r="D488" s="37"/>
      <c r="E488" s="37"/>
      <c r="F488" s="37"/>
      <c r="G488" s="37"/>
      <c r="H488" s="37"/>
      <c r="I488" s="38"/>
      <c r="J488" s="39">
        <f t="shared" ref="J488:X488" si="92">SUBTOTAL(9,J469:J487)</f>
        <v>270924054</v>
      </c>
      <c r="K488" s="40">
        <f t="shared" si="92"/>
        <v>270924054</v>
      </c>
      <c r="L488" s="40">
        <f t="shared" si="92"/>
        <v>0</v>
      </c>
      <c r="M488" s="40">
        <f t="shared" si="92"/>
        <v>0</v>
      </c>
      <c r="N488" s="40">
        <v>0</v>
      </c>
      <c r="O488" s="40">
        <f t="shared" si="92"/>
        <v>270924054</v>
      </c>
      <c r="P488" s="40">
        <f t="shared" si="92"/>
        <v>103004756</v>
      </c>
      <c r="Q488" s="40">
        <f t="shared" si="92"/>
        <v>4663435.49</v>
      </c>
      <c r="R488" s="40">
        <f t="shared" si="92"/>
        <v>0</v>
      </c>
      <c r="S488" s="40">
        <f t="shared" si="92"/>
        <v>15923433.43</v>
      </c>
      <c r="T488" s="40">
        <f t="shared" si="92"/>
        <v>15923433.43</v>
      </c>
      <c r="U488" s="40">
        <f t="shared" si="92"/>
        <v>25294793.079999998</v>
      </c>
      <c r="V488" s="40">
        <f t="shared" si="92"/>
        <v>147332429.08000001</v>
      </c>
      <c r="W488" s="40">
        <f t="shared" si="92"/>
        <v>0</v>
      </c>
      <c r="X488" s="40">
        <f t="shared" si="92"/>
        <v>147332429.08000001</v>
      </c>
      <c r="Y488" s="41">
        <f t="shared" si="87"/>
        <v>5.8774528119234476E-2</v>
      </c>
      <c r="Z488" s="41">
        <f t="shared" si="88"/>
        <v>5.8774528119234476E-2</v>
      </c>
      <c r="AA488" s="41">
        <f t="shared" si="89"/>
        <v>0.39741097145253851</v>
      </c>
      <c r="AB488" s="41">
        <f t="shared" si="90"/>
        <v>0.45618549957177301</v>
      </c>
    </row>
    <row r="489" spans="1:28" ht="30" outlineLevel="4" x14ac:dyDescent="0.25">
      <c r="A489" s="15" t="s">
        <v>312</v>
      </c>
      <c r="B489" s="16" t="s">
        <v>30</v>
      </c>
      <c r="C489" s="16" t="s">
        <v>124</v>
      </c>
      <c r="D489" s="16" t="s">
        <v>253</v>
      </c>
      <c r="E489" s="16"/>
      <c r="F489" s="16">
        <v>280</v>
      </c>
      <c r="G489" s="16">
        <v>2210</v>
      </c>
      <c r="H489" s="16">
        <v>3480</v>
      </c>
      <c r="I489" s="17" t="s">
        <v>254</v>
      </c>
      <c r="J489" s="32">
        <v>3524000</v>
      </c>
      <c r="K489" s="33">
        <v>3524000</v>
      </c>
      <c r="L489" s="33">
        <v>0</v>
      </c>
      <c r="M489" s="33">
        <v>-628000</v>
      </c>
      <c r="N489" s="33">
        <v>0</v>
      </c>
      <c r="O489" s="33">
        <v>2896000</v>
      </c>
      <c r="P489" s="33">
        <v>2231413</v>
      </c>
      <c r="Q489" s="33">
        <v>0</v>
      </c>
      <c r="R489" s="33">
        <v>0</v>
      </c>
      <c r="S489" s="33">
        <v>0</v>
      </c>
      <c r="T489" s="33">
        <v>0</v>
      </c>
      <c r="U489" s="33">
        <v>664587</v>
      </c>
      <c r="V489" s="33">
        <v>1292587</v>
      </c>
      <c r="W489" s="33">
        <v>0</v>
      </c>
      <c r="X489" s="33">
        <v>664587</v>
      </c>
      <c r="Y489" s="20">
        <f t="shared" si="87"/>
        <v>0</v>
      </c>
      <c r="Z489" s="20">
        <f t="shared" si="88"/>
        <v>0</v>
      </c>
      <c r="AA489" s="20">
        <f t="shared" si="89"/>
        <v>0.77051553867403311</v>
      </c>
      <c r="AB489" s="21">
        <f t="shared" si="90"/>
        <v>0.77051553867403311</v>
      </c>
    </row>
    <row r="490" spans="1:28" outlineLevel="4" x14ac:dyDescent="0.25">
      <c r="A490" s="15" t="s">
        <v>312</v>
      </c>
      <c r="B490" s="16" t="s">
        <v>30</v>
      </c>
      <c r="C490" s="16" t="s">
        <v>124</v>
      </c>
      <c r="D490" s="16" t="s">
        <v>255</v>
      </c>
      <c r="E490" s="16"/>
      <c r="F490" s="16">
        <v>280</v>
      </c>
      <c r="G490" s="16">
        <v>2210</v>
      </c>
      <c r="H490" s="16">
        <v>3480</v>
      </c>
      <c r="I490" s="17" t="s">
        <v>256</v>
      </c>
      <c r="J490" s="32">
        <v>1027560</v>
      </c>
      <c r="K490" s="33">
        <v>1027560</v>
      </c>
      <c r="L490" s="33">
        <v>0</v>
      </c>
      <c r="M490" s="33">
        <v>9940000</v>
      </c>
      <c r="N490" s="33">
        <v>0</v>
      </c>
      <c r="O490" s="33">
        <v>10967560</v>
      </c>
      <c r="P490" s="33">
        <v>1026144</v>
      </c>
      <c r="Q490" s="33">
        <v>0</v>
      </c>
      <c r="R490" s="33">
        <v>0</v>
      </c>
      <c r="S490" s="33">
        <v>0</v>
      </c>
      <c r="T490" s="33">
        <v>0</v>
      </c>
      <c r="U490" s="33">
        <v>1416</v>
      </c>
      <c r="V490" s="33">
        <v>1416</v>
      </c>
      <c r="W490" s="33">
        <v>0</v>
      </c>
      <c r="X490" s="33">
        <v>9941416</v>
      </c>
      <c r="Y490" s="20">
        <f t="shared" si="87"/>
        <v>0</v>
      </c>
      <c r="Z490" s="20">
        <f t="shared" si="88"/>
        <v>0</v>
      </c>
      <c r="AA490" s="20">
        <f t="shared" si="89"/>
        <v>9.3561740259456072E-2</v>
      </c>
      <c r="AB490" s="21">
        <f t="shared" si="90"/>
        <v>9.3561740259456072E-2</v>
      </c>
    </row>
    <row r="491" spans="1:28" outlineLevel="4" x14ac:dyDescent="0.25">
      <c r="A491" s="15" t="s">
        <v>312</v>
      </c>
      <c r="B491" s="16" t="s">
        <v>30</v>
      </c>
      <c r="C491" s="16" t="s">
        <v>124</v>
      </c>
      <c r="D491" s="16" t="s">
        <v>125</v>
      </c>
      <c r="E491" s="16"/>
      <c r="F491" s="16">
        <v>280</v>
      </c>
      <c r="G491" s="16">
        <v>2210</v>
      </c>
      <c r="H491" s="16">
        <v>3480</v>
      </c>
      <c r="I491" s="17" t="s">
        <v>126</v>
      </c>
      <c r="J491" s="32">
        <v>45077365</v>
      </c>
      <c r="K491" s="33">
        <v>45077365</v>
      </c>
      <c r="L491" s="33">
        <v>0</v>
      </c>
      <c r="M491" s="33">
        <v>0</v>
      </c>
      <c r="N491" s="33">
        <v>0</v>
      </c>
      <c r="O491" s="33">
        <v>45077365</v>
      </c>
      <c r="P491" s="33">
        <v>0</v>
      </c>
      <c r="Q491" s="33">
        <v>0</v>
      </c>
      <c r="R491" s="33">
        <v>0</v>
      </c>
      <c r="S491" s="33">
        <v>0</v>
      </c>
      <c r="T491" s="33">
        <v>0</v>
      </c>
      <c r="U491" s="33">
        <v>45077365</v>
      </c>
      <c r="V491" s="33">
        <v>45077365</v>
      </c>
      <c r="W491" s="33">
        <v>0</v>
      </c>
      <c r="X491" s="33">
        <v>45077365</v>
      </c>
      <c r="Y491" s="20">
        <f t="shared" si="87"/>
        <v>0</v>
      </c>
      <c r="Z491" s="20">
        <f t="shared" si="88"/>
        <v>0</v>
      </c>
      <c r="AA491" s="20">
        <f t="shared" si="89"/>
        <v>0</v>
      </c>
      <c r="AB491" s="21">
        <f t="shared" si="90"/>
        <v>0</v>
      </c>
    </row>
    <row r="492" spans="1:28" outlineLevel="4" x14ac:dyDescent="0.25">
      <c r="A492" s="15" t="s">
        <v>312</v>
      </c>
      <c r="B492" s="16" t="s">
        <v>30</v>
      </c>
      <c r="C492" s="16" t="s">
        <v>124</v>
      </c>
      <c r="D492" s="16" t="s">
        <v>127</v>
      </c>
      <c r="E492" s="16"/>
      <c r="F492" s="16">
        <v>280</v>
      </c>
      <c r="G492" s="16">
        <v>2210</v>
      </c>
      <c r="H492" s="16">
        <v>3480</v>
      </c>
      <c r="I492" s="17" t="s">
        <v>128</v>
      </c>
      <c r="J492" s="32">
        <v>236096173</v>
      </c>
      <c r="K492" s="33">
        <v>236096173</v>
      </c>
      <c r="L492" s="33">
        <v>0</v>
      </c>
      <c r="M492" s="33">
        <v>0</v>
      </c>
      <c r="N492" s="33">
        <v>0</v>
      </c>
      <c r="O492" s="33">
        <v>236096173</v>
      </c>
      <c r="P492" s="33">
        <v>102997972</v>
      </c>
      <c r="Q492" s="33">
        <v>0</v>
      </c>
      <c r="R492" s="33">
        <v>0</v>
      </c>
      <c r="S492" s="33">
        <v>139587</v>
      </c>
      <c r="T492" s="33">
        <v>139587</v>
      </c>
      <c r="U492" s="33">
        <v>132958614</v>
      </c>
      <c r="V492" s="33">
        <v>132958614</v>
      </c>
      <c r="W492" s="33">
        <v>0</v>
      </c>
      <c r="X492" s="33">
        <v>132958614</v>
      </c>
      <c r="Y492" s="20">
        <f t="shared" si="87"/>
        <v>5.9122940548468779E-4</v>
      </c>
      <c r="Z492" s="20">
        <f t="shared" si="88"/>
        <v>5.9122940548468779E-4</v>
      </c>
      <c r="AA492" s="20">
        <f t="shared" si="89"/>
        <v>0.4362543055706371</v>
      </c>
      <c r="AB492" s="21">
        <f t="shared" si="90"/>
        <v>0.43684553497612177</v>
      </c>
    </row>
    <row r="493" spans="1:28" outlineLevel="4" x14ac:dyDescent="0.25">
      <c r="A493" s="15" t="s">
        <v>312</v>
      </c>
      <c r="B493" s="16" t="s">
        <v>30</v>
      </c>
      <c r="C493" s="16" t="s">
        <v>124</v>
      </c>
      <c r="D493" s="16" t="s">
        <v>129</v>
      </c>
      <c r="E493" s="16"/>
      <c r="F493" s="16">
        <v>280</v>
      </c>
      <c r="G493" s="16">
        <v>2210</v>
      </c>
      <c r="H493" s="16">
        <v>3480</v>
      </c>
      <c r="I493" s="17" t="s">
        <v>130</v>
      </c>
      <c r="J493" s="32">
        <v>24229700</v>
      </c>
      <c r="K493" s="33">
        <v>24229700</v>
      </c>
      <c r="L493" s="33">
        <v>0</v>
      </c>
      <c r="M493" s="33">
        <v>-9000000</v>
      </c>
      <c r="N493" s="33">
        <v>0</v>
      </c>
      <c r="O493" s="33">
        <v>15229700</v>
      </c>
      <c r="P493" s="33">
        <v>0</v>
      </c>
      <c r="Q493" s="33">
        <v>0</v>
      </c>
      <c r="R493" s="33">
        <v>0</v>
      </c>
      <c r="S493" s="33">
        <v>0</v>
      </c>
      <c r="T493" s="33">
        <v>0</v>
      </c>
      <c r="U493" s="33">
        <v>15229700</v>
      </c>
      <c r="V493" s="33">
        <v>24229700</v>
      </c>
      <c r="W493" s="33">
        <v>0</v>
      </c>
      <c r="X493" s="33">
        <v>15229700</v>
      </c>
      <c r="Y493" s="20">
        <f t="shared" si="87"/>
        <v>0</v>
      </c>
      <c r="Z493" s="20">
        <f t="shared" si="88"/>
        <v>0</v>
      </c>
      <c r="AA493" s="20">
        <f t="shared" si="89"/>
        <v>0</v>
      </c>
      <c r="AB493" s="21">
        <f t="shared" si="90"/>
        <v>0</v>
      </c>
    </row>
    <row r="494" spans="1:28" ht="30" outlineLevel="4" x14ac:dyDescent="0.25">
      <c r="A494" s="15" t="s">
        <v>312</v>
      </c>
      <c r="B494" s="16" t="s">
        <v>30</v>
      </c>
      <c r="C494" s="16" t="s">
        <v>124</v>
      </c>
      <c r="D494" s="16" t="s">
        <v>131</v>
      </c>
      <c r="E494" s="16"/>
      <c r="F494" s="16">
        <v>280</v>
      </c>
      <c r="G494" s="16">
        <v>2210</v>
      </c>
      <c r="H494" s="16">
        <v>3480</v>
      </c>
      <c r="I494" s="17" t="s">
        <v>132</v>
      </c>
      <c r="J494" s="32">
        <v>2476900</v>
      </c>
      <c r="K494" s="33">
        <v>2476900</v>
      </c>
      <c r="L494" s="33">
        <v>0</v>
      </c>
      <c r="M494" s="33">
        <v>-312000</v>
      </c>
      <c r="N494" s="33">
        <v>0</v>
      </c>
      <c r="O494" s="33">
        <v>2164900</v>
      </c>
      <c r="P494" s="33">
        <v>2164690</v>
      </c>
      <c r="Q494" s="33">
        <v>0</v>
      </c>
      <c r="R494" s="33">
        <v>0</v>
      </c>
      <c r="S494" s="33">
        <v>0</v>
      </c>
      <c r="T494" s="33">
        <v>0</v>
      </c>
      <c r="U494" s="33">
        <v>210</v>
      </c>
      <c r="V494" s="33">
        <v>312210</v>
      </c>
      <c r="W494" s="33">
        <v>0</v>
      </c>
      <c r="X494" s="33">
        <v>210</v>
      </c>
      <c r="Y494" s="20">
        <f t="shared" si="87"/>
        <v>0</v>
      </c>
      <c r="Z494" s="20">
        <f t="shared" si="88"/>
        <v>0</v>
      </c>
      <c r="AA494" s="20">
        <f t="shared" si="89"/>
        <v>0.99990299782899905</v>
      </c>
      <c r="AB494" s="21">
        <f t="shared" si="90"/>
        <v>0.99990299782899905</v>
      </c>
    </row>
    <row r="495" spans="1:28" ht="30" outlineLevel="4" x14ac:dyDescent="0.25">
      <c r="A495" s="15" t="s">
        <v>312</v>
      </c>
      <c r="B495" s="16" t="s">
        <v>30</v>
      </c>
      <c r="C495" s="16" t="s">
        <v>124</v>
      </c>
      <c r="D495" s="16" t="s">
        <v>133</v>
      </c>
      <c r="E495" s="16"/>
      <c r="F495" s="16">
        <v>280</v>
      </c>
      <c r="G495" s="16">
        <v>2210</v>
      </c>
      <c r="H495" s="16">
        <v>3480</v>
      </c>
      <c r="I495" s="17" t="s">
        <v>134</v>
      </c>
      <c r="J495" s="32">
        <v>41292903</v>
      </c>
      <c r="K495" s="33">
        <v>41292903</v>
      </c>
      <c r="L495" s="33">
        <v>0</v>
      </c>
      <c r="M495" s="33">
        <v>0</v>
      </c>
      <c r="N495" s="33">
        <v>0</v>
      </c>
      <c r="O495" s="33">
        <v>41292903</v>
      </c>
      <c r="P495" s="33">
        <v>0</v>
      </c>
      <c r="Q495" s="33">
        <v>0</v>
      </c>
      <c r="R495" s="33">
        <v>0</v>
      </c>
      <c r="S495" s="33">
        <v>2323817</v>
      </c>
      <c r="T495" s="33">
        <v>2323817</v>
      </c>
      <c r="U495" s="33">
        <v>38969086</v>
      </c>
      <c r="V495" s="33">
        <v>38969086</v>
      </c>
      <c r="W495" s="33">
        <v>0</v>
      </c>
      <c r="X495" s="33">
        <v>38969086</v>
      </c>
      <c r="Y495" s="20">
        <f t="shared" si="87"/>
        <v>5.6276425999886713E-2</v>
      </c>
      <c r="Z495" s="20">
        <f t="shared" si="88"/>
        <v>5.6276425999886713E-2</v>
      </c>
      <c r="AA495" s="20">
        <f t="shared" si="89"/>
        <v>0</v>
      </c>
      <c r="AB495" s="21">
        <f t="shared" si="90"/>
        <v>5.6276425999886713E-2</v>
      </c>
    </row>
    <row r="496" spans="1:28" outlineLevel="3" x14ac:dyDescent="0.25">
      <c r="A496" s="37"/>
      <c r="B496" s="37"/>
      <c r="C496" s="36" t="s">
        <v>465</v>
      </c>
      <c r="D496" s="37"/>
      <c r="E496" s="37"/>
      <c r="F496" s="37"/>
      <c r="G496" s="37"/>
      <c r="H496" s="37"/>
      <c r="I496" s="38"/>
      <c r="J496" s="39">
        <f t="shared" ref="J496:X496" si="93">SUBTOTAL(9,J489:J495)</f>
        <v>353724601</v>
      </c>
      <c r="K496" s="40">
        <f t="shared" si="93"/>
        <v>353724601</v>
      </c>
      <c r="L496" s="40">
        <f t="shared" si="93"/>
        <v>0</v>
      </c>
      <c r="M496" s="40">
        <f t="shared" si="93"/>
        <v>0</v>
      </c>
      <c r="N496" s="40">
        <v>0</v>
      </c>
      <c r="O496" s="40">
        <f t="shared" si="93"/>
        <v>353724601</v>
      </c>
      <c r="P496" s="40">
        <f t="shared" si="93"/>
        <v>108420219</v>
      </c>
      <c r="Q496" s="40">
        <f t="shared" si="93"/>
        <v>0</v>
      </c>
      <c r="R496" s="40">
        <f t="shared" si="93"/>
        <v>0</v>
      </c>
      <c r="S496" s="40">
        <f t="shared" si="93"/>
        <v>2463404</v>
      </c>
      <c r="T496" s="40">
        <f t="shared" si="93"/>
        <v>2463404</v>
      </c>
      <c r="U496" s="40">
        <f t="shared" si="93"/>
        <v>232900978</v>
      </c>
      <c r="V496" s="40">
        <f t="shared" si="93"/>
        <v>242840978</v>
      </c>
      <c r="W496" s="40">
        <f t="shared" si="93"/>
        <v>0</v>
      </c>
      <c r="X496" s="40">
        <f t="shared" si="93"/>
        <v>242840978</v>
      </c>
      <c r="Y496" s="41">
        <f t="shared" si="87"/>
        <v>6.9641862427318136E-3</v>
      </c>
      <c r="Z496" s="41">
        <f t="shared" si="88"/>
        <v>6.9641862427318136E-3</v>
      </c>
      <c r="AA496" s="41">
        <f t="shared" si="89"/>
        <v>0.30651025881007354</v>
      </c>
      <c r="AB496" s="41">
        <f t="shared" si="90"/>
        <v>0.31347444505280536</v>
      </c>
    </row>
    <row r="497" spans="1:28" ht="120" outlineLevel="4" x14ac:dyDescent="0.25">
      <c r="A497" s="15" t="s">
        <v>312</v>
      </c>
      <c r="B497" s="16" t="s">
        <v>30</v>
      </c>
      <c r="C497" s="16" t="s">
        <v>137</v>
      </c>
      <c r="D497" s="16" t="s">
        <v>138</v>
      </c>
      <c r="E497" s="16" t="s">
        <v>52</v>
      </c>
      <c r="F497" s="16" t="s">
        <v>33</v>
      </c>
      <c r="G497" s="16">
        <v>1310</v>
      </c>
      <c r="H497" s="16">
        <v>3480</v>
      </c>
      <c r="I497" s="17" t="s">
        <v>139</v>
      </c>
      <c r="J497" s="32">
        <v>65231849</v>
      </c>
      <c r="K497" s="33">
        <v>65231849</v>
      </c>
      <c r="L497" s="33">
        <v>0</v>
      </c>
      <c r="M497" s="33">
        <v>0</v>
      </c>
      <c r="N497" s="33">
        <v>0</v>
      </c>
      <c r="O497" s="33">
        <v>65231849</v>
      </c>
      <c r="P497" s="33">
        <v>0</v>
      </c>
      <c r="Q497" s="33">
        <v>49218004.119999997</v>
      </c>
      <c r="R497" s="33">
        <v>0</v>
      </c>
      <c r="S497" s="33">
        <v>16013844.880000001</v>
      </c>
      <c r="T497" s="33">
        <v>16013844.880000001</v>
      </c>
      <c r="U497" s="33">
        <v>0</v>
      </c>
      <c r="V497" s="33">
        <v>0</v>
      </c>
      <c r="W497" s="33">
        <v>0</v>
      </c>
      <c r="X497" s="33">
        <v>1.862645149230957E-9</v>
      </c>
      <c r="Y497" s="20">
        <f t="shared" si="87"/>
        <v>0.24549119985852311</v>
      </c>
      <c r="Z497" s="20">
        <f t="shared" si="88"/>
        <v>0.24549119985852311</v>
      </c>
      <c r="AA497" s="20">
        <f t="shared" si="89"/>
        <v>0.75450880014147681</v>
      </c>
      <c r="AB497" s="21">
        <f t="shared" si="90"/>
        <v>0.99999999999999989</v>
      </c>
    </row>
    <row r="498" spans="1:28" ht="120" outlineLevel="4" x14ac:dyDescent="0.25">
      <c r="A498" s="15" t="s">
        <v>312</v>
      </c>
      <c r="B498" s="16" t="s">
        <v>30</v>
      </c>
      <c r="C498" s="16" t="s">
        <v>137</v>
      </c>
      <c r="D498" s="16" t="s">
        <v>138</v>
      </c>
      <c r="E498" s="16" t="s">
        <v>140</v>
      </c>
      <c r="F498" s="16" t="s">
        <v>33</v>
      </c>
      <c r="G498" s="16">
        <v>1310</v>
      </c>
      <c r="H498" s="16">
        <v>3480</v>
      </c>
      <c r="I498" s="17" t="s">
        <v>141</v>
      </c>
      <c r="J498" s="32">
        <v>59824052</v>
      </c>
      <c r="K498" s="33">
        <v>59824052</v>
      </c>
      <c r="L498" s="33">
        <v>0</v>
      </c>
      <c r="M498" s="33">
        <v>0</v>
      </c>
      <c r="N498" s="33">
        <v>0</v>
      </c>
      <c r="O498" s="33">
        <v>59824052</v>
      </c>
      <c r="P498" s="33">
        <v>0</v>
      </c>
      <c r="Q498" s="33">
        <v>42679894.289999999</v>
      </c>
      <c r="R498" s="33">
        <v>0</v>
      </c>
      <c r="S498" s="33">
        <v>17144157.710000001</v>
      </c>
      <c r="T498" s="33">
        <v>17144157.710000001</v>
      </c>
      <c r="U498" s="33">
        <v>0</v>
      </c>
      <c r="V498" s="33">
        <v>0</v>
      </c>
      <c r="W498" s="33">
        <v>0</v>
      </c>
      <c r="X498" s="33">
        <v>0</v>
      </c>
      <c r="Y498" s="20">
        <f t="shared" si="87"/>
        <v>0.28657633739018551</v>
      </c>
      <c r="Z498" s="20">
        <f t="shared" si="88"/>
        <v>0.28657633739018551</v>
      </c>
      <c r="AA498" s="20">
        <f t="shared" si="89"/>
        <v>0.71342366260981449</v>
      </c>
      <c r="AB498" s="21">
        <f t="shared" si="90"/>
        <v>1</v>
      </c>
    </row>
    <row r="499" spans="1:28" ht="75" outlineLevel="4" x14ac:dyDescent="0.25">
      <c r="A499" s="15" t="s">
        <v>312</v>
      </c>
      <c r="B499" s="16" t="s">
        <v>30</v>
      </c>
      <c r="C499" s="16" t="s">
        <v>137</v>
      </c>
      <c r="D499" s="16" t="s">
        <v>138</v>
      </c>
      <c r="E499" s="16" t="s">
        <v>142</v>
      </c>
      <c r="F499" s="16" t="s">
        <v>33</v>
      </c>
      <c r="G499" s="16">
        <v>1310</v>
      </c>
      <c r="H499" s="16">
        <v>3480</v>
      </c>
      <c r="I499" s="17" t="s">
        <v>143</v>
      </c>
      <c r="J499" s="32">
        <v>310463195</v>
      </c>
      <c r="K499" s="33">
        <v>310463195</v>
      </c>
      <c r="L499" s="33">
        <v>0</v>
      </c>
      <c r="M499" s="33">
        <v>0</v>
      </c>
      <c r="N499" s="33">
        <v>0</v>
      </c>
      <c r="O499" s="33">
        <v>310463195</v>
      </c>
      <c r="P499" s="33">
        <v>0</v>
      </c>
      <c r="Q499" s="33">
        <v>245990909.66</v>
      </c>
      <c r="R499" s="33">
        <v>0</v>
      </c>
      <c r="S499" s="33">
        <v>64472285.340000004</v>
      </c>
      <c r="T499" s="33">
        <v>64472285.340000004</v>
      </c>
      <c r="U499" s="33">
        <v>0</v>
      </c>
      <c r="V499" s="33">
        <v>0</v>
      </c>
      <c r="W499" s="33">
        <v>0</v>
      </c>
      <c r="X499" s="33">
        <v>0</v>
      </c>
      <c r="Y499" s="20">
        <f t="shared" si="87"/>
        <v>0.2076648259063365</v>
      </c>
      <c r="Z499" s="20">
        <f t="shared" si="88"/>
        <v>0.2076648259063365</v>
      </c>
      <c r="AA499" s="20">
        <f t="shared" si="89"/>
        <v>0.7923351740936635</v>
      </c>
      <c r="AB499" s="21">
        <f t="shared" si="90"/>
        <v>1</v>
      </c>
    </row>
    <row r="500" spans="1:28" ht="45" outlineLevel="4" x14ac:dyDescent="0.25">
      <c r="A500" s="15" t="s">
        <v>312</v>
      </c>
      <c r="B500" s="16" t="s">
        <v>30</v>
      </c>
      <c r="C500" s="16" t="s">
        <v>137</v>
      </c>
      <c r="D500" s="16" t="s">
        <v>174</v>
      </c>
      <c r="E500" s="16"/>
      <c r="F500" s="16" t="s">
        <v>33</v>
      </c>
      <c r="G500" s="16">
        <v>1320</v>
      </c>
      <c r="H500" s="16">
        <v>3480</v>
      </c>
      <c r="I500" s="17" t="s">
        <v>175</v>
      </c>
      <c r="J500" s="32">
        <v>256968504</v>
      </c>
      <c r="K500" s="33">
        <v>256968504</v>
      </c>
      <c r="L500" s="33">
        <v>0</v>
      </c>
      <c r="M500" s="33">
        <v>0</v>
      </c>
      <c r="N500" s="33">
        <v>0</v>
      </c>
      <c r="O500" s="33">
        <v>256968504</v>
      </c>
      <c r="P500" s="33">
        <v>0</v>
      </c>
      <c r="Q500" s="33">
        <v>0</v>
      </c>
      <c r="R500" s="33">
        <v>0</v>
      </c>
      <c r="S500" s="33">
        <v>62723606.270000003</v>
      </c>
      <c r="T500" s="33">
        <v>62723606.270000003</v>
      </c>
      <c r="U500" s="33">
        <v>194244897.72999999</v>
      </c>
      <c r="V500" s="33">
        <v>194244897.72999999</v>
      </c>
      <c r="W500" s="33">
        <v>0</v>
      </c>
      <c r="X500" s="33">
        <v>194244897.72999999</v>
      </c>
      <c r="Y500" s="20">
        <f t="shared" si="87"/>
        <v>0.24409063871111614</v>
      </c>
      <c r="Z500" s="20">
        <f t="shared" si="88"/>
        <v>0.24409063871111614</v>
      </c>
      <c r="AA500" s="20">
        <f t="shared" si="89"/>
        <v>0</v>
      </c>
      <c r="AB500" s="21">
        <f t="shared" si="90"/>
        <v>0.24409063871111614</v>
      </c>
    </row>
    <row r="501" spans="1:28" outlineLevel="3" x14ac:dyDescent="0.25">
      <c r="A501" s="37"/>
      <c r="B501" s="37"/>
      <c r="C501" s="36" t="s">
        <v>466</v>
      </c>
      <c r="D501" s="37"/>
      <c r="E501" s="37"/>
      <c r="F501" s="37"/>
      <c r="G501" s="37"/>
      <c r="H501" s="37"/>
      <c r="I501" s="38"/>
      <c r="J501" s="39">
        <f t="shared" ref="J501:X501" si="94">SUBTOTAL(9,J497:J500)</f>
        <v>692487600</v>
      </c>
      <c r="K501" s="40">
        <f t="shared" si="94"/>
        <v>692487600</v>
      </c>
      <c r="L501" s="40">
        <f t="shared" si="94"/>
        <v>0</v>
      </c>
      <c r="M501" s="40">
        <f t="shared" si="94"/>
        <v>0</v>
      </c>
      <c r="N501" s="40">
        <v>0</v>
      </c>
      <c r="O501" s="40">
        <f t="shared" si="94"/>
        <v>692487600</v>
      </c>
      <c r="P501" s="40">
        <f t="shared" si="94"/>
        <v>0</v>
      </c>
      <c r="Q501" s="40">
        <f t="shared" si="94"/>
        <v>337888808.06999999</v>
      </c>
      <c r="R501" s="40">
        <f t="shared" si="94"/>
        <v>0</v>
      </c>
      <c r="S501" s="40">
        <f t="shared" si="94"/>
        <v>160353894.20000002</v>
      </c>
      <c r="T501" s="40">
        <f t="shared" si="94"/>
        <v>160353894.20000002</v>
      </c>
      <c r="U501" s="40">
        <f t="shared" si="94"/>
        <v>194244897.72999999</v>
      </c>
      <c r="V501" s="40">
        <f t="shared" si="94"/>
        <v>194244897.72999999</v>
      </c>
      <c r="W501" s="40">
        <f t="shared" si="94"/>
        <v>0</v>
      </c>
      <c r="X501" s="40">
        <f t="shared" si="94"/>
        <v>194244897.72999999</v>
      </c>
      <c r="Y501" s="41">
        <f t="shared" si="87"/>
        <v>0.23156211634692089</v>
      </c>
      <c r="Z501" s="41">
        <f t="shared" si="88"/>
        <v>0.23156211634692089</v>
      </c>
      <c r="AA501" s="41">
        <f t="shared" si="89"/>
        <v>0.48793481366308938</v>
      </c>
      <c r="AB501" s="41">
        <f t="shared" si="90"/>
        <v>0.71949693001001025</v>
      </c>
    </row>
    <row r="502" spans="1:28" outlineLevel="2" x14ac:dyDescent="0.25">
      <c r="A502" s="37"/>
      <c r="B502" s="37" t="s">
        <v>456</v>
      </c>
      <c r="C502" s="36"/>
      <c r="D502" s="37"/>
      <c r="E502" s="37"/>
      <c r="F502" s="37"/>
      <c r="G502" s="37"/>
      <c r="H502" s="37"/>
      <c r="I502" s="38"/>
      <c r="J502" s="39">
        <f t="shared" ref="J502:X502" si="95">SUBTOTAL(9,J439:J500)</f>
        <v>35277298315</v>
      </c>
      <c r="K502" s="40">
        <f t="shared" si="95"/>
        <v>35277298315</v>
      </c>
      <c r="L502" s="40">
        <f t="shared" si="95"/>
        <v>0</v>
      </c>
      <c r="M502" s="40">
        <f t="shared" si="95"/>
        <v>-5000000</v>
      </c>
      <c r="N502" s="40">
        <v>0</v>
      </c>
      <c r="O502" s="40">
        <f t="shared" si="95"/>
        <v>35272298315</v>
      </c>
      <c r="P502" s="40">
        <f t="shared" si="95"/>
        <v>211424975</v>
      </c>
      <c r="Q502" s="40">
        <f t="shared" si="95"/>
        <v>4277630834.3700004</v>
      </c>
      <c r="R502" s="40">
        <f t="shared" si="95"/>
        <v>56073221.600000001</v>
      </c>
      <c r="S502" s="40">
        <f t="shared" si="95"/>
        <v>9129518805.8899994</v>
      </c>
      <c r="T502" s="40">
        <f t="shared" si="95"/>
        <v>9041547493.9400005</v>
      </c>
      <c r="U502" s="40">
        <f t="shared" si="95"/>
        <v>19335314673.139999</v>
      </c>
      <c r="V502" s="40">
        <f t="shared" si="95"/>
        <v>21602650478.139999</v>
      </c>
      <c r="W502" s="40">
        <f t="shared" si="95"/>
        <v>0</v>
      </c>
      <c r="X502" s="40">
        <f t="shared" si="95"/>
        <v>21597650478.139999</v>
      </c>
      <c r="Y502" s="41">
        <f t="shared" si="87"/>
        <v>0.25879302673266519</v>
      </c>
      <c r="Z502" s="41">
        <f t="shared" si="88"/>
        <v>0.25882971175732977</v>
      </c>
      <c r="AA502" s="41">
        <f t="shared" si="89"/>
        <v>0.12885831794627134</v>
      </c>
      <c r="AB502" s="41">
        <f t="shared" si="90"/>
        <v>0.38768802970360111</v>
      </c>
    </row>
    <row r="503" spans="1:28" outlineLevel="1" x14ac:dyDescent="0.25">
      <c r="A503" s="34" t="s">
        <v>316</v>
      </c>
      <c r="B503" s="34"/>
      <c r="C503" s="34"/>
      <c r="D503" s="34"/>
      <c r="E503" s="34"/>
      <c r="F503" s="34"/>
      <c r="G503" s="34"/>
      <c r="H503" s="34"/>
      <c r="I503" s="35"/>
      <c r="J503" s="29">
        <f t="shared" ref="J503:X503" si="96">SUBTOTAL(9,J439:J500)</f>
        <v>35277298315</v>
      </c>
      <c r="K503" s="30">
        <f t="shared" si="96"/>
        <v>35277298315</v>
      </c>
      <c r="L503" s="30">
        <f t="shared" si="96"/>
        <v>0</v>
      </c>
      <c r="M503" s="30">
        <f t="shared" si="96"/>
        <v>-5000000</v>
      </c>
      <c r="N503" s="30">
        <v>0</v>
      </c>
      <c r="O503" s="30">
        <f t="shared" si="96"/>
        <v>35272298315</v>
      </c>
      <c r="P503" s="30">
        <f t="shared" si="96"/>
        <v>211424975</v>
      </c>
      <c r="Q503" s="30">
        <f t="shared" si="96"/>
        <v>4277630834.3700004</v>
      </c>
      <c r="R503" s="30">
        <f t="shared" si="96"/>
        <v>56073221.600000001</v>
      </c>
      <c r="S503" s="30">
        <f t="shared" si="96"/>
        <v>9129518805.8899994</v>
      </c>
      <c r="T503" s="30">
        <f t="shared" si="96"/>
        <v>9041547493.9400005</v>
      </c>
      <c r="U503" s="30">
        <f t="shared" si="96"/>
        <v>19335314673.139999</v>
      </c>
      <c r="V503" s="30">
        <f t="shared" si="96"/>
        <v>21602650478.139999</v>
      </c>
      <c r="W503" s="30">
        <f t="shared" si="96"/>
        <v>0</v>
      </c>
      <c r="X503" s="30">
        <f t="shared" si="96"/>
        <v>21597650478.139999</v>
      </c>
      <c r="Y503" s="31">
        <f t="shared" si="87"/>
        <v>0.25879302673266519</v>
      </c>
      <c r="Z503" s="31">
        <f t="shared" si="88"/>
        <v>0.25882971175732977</v>
      </c>
      <c r="AA503" s="31">
        <f t="shared" si="89"/>
        <v>0.12885831794627134</v>
      </c>
      <c r="AB503" s="31">
        <f t="shared" si="90"/>
        <v>0.38768802970360111</v>
      </c>
    </row>
    <row r="504" spans="1:28" outlineLevel="4" x14ac:dyDescent="0.25">
      <c r="A504" s="15" t="s">
        <v>317</v>
      </c>
      <c r="B504" s="16" t="s">
        <v>30</v>
      </c>
      <c r="C504" s="16" t="s">
        <v>31</v>
      </c>
      <c r="D504" s="16" t="s">
        <v>32</v>
      </c>
      <c r="E504" s="16"/>
      <c r="F504" s="16" t="s">
        <v>33</v>
      </c>
      <c r="G504" s="16">
        <v>1111</v>
      </c>
      <c r="H504" s="16">
        <v>3460</v>
      </c>
      <c r="I504" s="17" t="s">
        <v>34</v>
      </c>
      <c r="J504" s="32">
        <v>477742300</v>
      </c>
      <c r="K504" s="33">
        <v>477742300</v>
      </c>
      <c r="L504" s="33">
        <v>0</v>
      </c>
      <c r="M504" s="33">
        <v>0</v>
      </c>
      <c r="N504" s="33">
        <v>0</v>
      </c>
      <c r="O504" s="33">
        <v>477742300</v>
      </c>
      <c r="P504" s="33">
        <v>0</v>
      </c>
      <c r="Q504" s="33">
        <v>0</v>
      </c>
      <c r="R504" s="33">
        <v>0</v>
      </c>
      <c r="S504" s="33">
        <v>117993575.43000001</v>
      </c>
      <c r="T504" s="33">
        <v>117993575.43000001</v>
      </c>
      <c r="U504" s="33">
        <v>359748724.56999999</v>
      </c>
      <c r="V504" s="33">
        <v>359748724.56999999</v>
      </c>
      <c r="W504" s="33">
        <v>0</v>
      </c>
      <c r="X504" s="33">
        <v>359748724.56999999</v>
      </c>
      <c r="Y504" s="20">
        <f t="shared" si="87"/>
        <v>0.2469816372341323</v>
      </c>
      <c r="Z504" s="20">
        <f t="shared" si="88"/>
        <v>0.2469816372341323</v>
      </c>
      <c r="AA504" s="20">
        <f t="shared" si="89"/>
        <v>0</v>
      </c>
      <c r="AB504" s="21">
        <f t="shared" si="90"/>
        <v>0.2469816372341323</v>
      </c>
    </row>
    <row r="505" spans="1:28" outlineLevel="4" x14ac:dyDescent="0.25">
      <c r="A505" s="15" t="s">
        <v>317</v>
      </c>
      <c r="B505" s="16" t="s">
        <v>30</v>
      </c>
      <c r="C505" s="16" t="s">
        <v>31</v>
      </c>
      <c r="D505" s="16" t="s">
        <v>35</v>
      </c>
      <c r="E505" s="16"/>
      <c r="F505" s="16" t="s">
        <v>33</v>
      </c>
      <c r="G505" s="16">
        <v>1111</v>
      </c>
      <c r="H505" s="16">
        <v>3460</v>
      </c>
      <c r="I505" s="17" t="s">
        <v>36</v>
      </c>
      <c r="J505" s="32">
        <v>4448687</v>
      </c>
      <c r="K505" s="33">
        <v>4448687</v>
      </c>
      <c r="L505" s="33">
        <v>0</v>
      </c>
      <c r="M505" s="33">
        <v>0</v>
      </c>
      <c r="N505" s="33">
        <v>0</v>
      </c>
      <c r="O505" s="33">
        <v>4448687</v>
      </c>
      <c r="P505" s="33">
        <v>0</v>
      </c>
      <c r="Q505" s="33">
        <v>0</v>
      </c>
      <c r="R505" s="33">
        <v>0</v>
      </c>
      <c r="S505" s="33">
        <v>990000</v>
      </c>
      <c r="T505" s="33">
        <v>990000</v>
      </c>
      <c r="U505" s="33">
        <v>3458687</v>
      </c>
      <c r="V505" s="33">
        <v>3458687</v>
      </c>
      <c r="W505" s="33">
        <v>0</v>
      </c>
      <c r="X505" s="33">
        <v>3458687</v>
      </c>
      <c r="Y505" s="20">
        <f t="shared" si="87"/>
        <v>0.22253757119797368</v>
      </c>
      <c r="Z505" s="20">
        <f t="shared" si="88"/>
        <v>0.22253757119797368</v>
      </c>
      <c r="AA505" s="20">
        <f t="shared" si="89"/>
        <v>0</v>
      </c>
      <c r="AB505" s="21">
        <f t="shared" si="90"/>
        <v>0.22253757119797368</v>
      </c>
    </row>
    <row r="506" spans="1:28" outlineLevel="4" x14ac:dyDescent="0.25">
      <c r="A506" s="15" t="s">
        <v>317</v>
      </c>
      <c r="B506" s="16" t="s">
        <v>30</v>
      </c>
      <c r="C506" s="16" t="s">
        <v>31</v>
      </c>
      <c r="D506" s="16" t="s">
        <v>37</v>
      </c>
      <c r="E506" s="16"/>
      <c r="F506" s="16" t="s">
        <v>33</v>
      </c>
      <c r="G506" s="16">
        <v>1111</v>
      </c>
      <c r="H506" s="16">
        <v>3460</v>
      </c>
      <c r="I506" s="17" t="s">
        <v>38</v>
      </c>
      <c r="J506" s="32">
        <v>10642948</v>
      </c>
      <c r="K506" s="33">
        <v>10642948</v>
      </c>
      <c r="L506" s="33">
        <v>0</v>
      </c>
      <c r="M506" s="33">
        <v>0</v>
      </c>
      <c r="N506" s="33">
        <v>0</v>
      </c>
      <c r="O506" s="33">
        <v>10642948</v>
      </c>
      <c r="P506" s="33">
        <v>0</v>
      </c>
      <c r="Q506" s="33">
        <v>0</v>
      </c>
      <c r="R506" s="33">
        <v>0</v>
      </c>
      <c r="S506" s="33">
        <v>237166.04</v>
      </c>
      <c r="T506" s="33">
        <v>237166.04</v>
      </c>
      <c r="U506" s="33">
        <v>10405781.960000001</v>
      </c>
      <c r="V506" s="33">
        <v>10405781.960000001</v>
      </c>
      <c r="W506" s="33">
        <v>0</v>
      </c>
      <c r="X506" s="33">
        <v>10405781.960000001</v>
      </c>
      <c r="Y506" s="20">
        <f t="shared" si="87"/>
        <v>2.2283867214234251E-2</v>
      </c>
      <c r="Z506" s="20">
        <f t="shared" si="88"/>
        <v>2.2283867214234251E-2</v>
      </c>
      <c r="AA506" s="20">
        <f t="shared" si="89"/>
        <v>0</v>
      </c>
      <c r="AB506" s="21">
        <f t="shared" si="90"/>
        <v>2.2283867214234251E-2</v>
      </c>
    </row>
    <row r="507" spans="1:28" outlineLevel="4" x14ac:dyDescent="0.25">
      <c r="A507" s="15" t="s">
        <v>317</v>
      </c>
      <c r="B507" s="16" t="s">
        <v>30</v>
      </c>
      <c r="C507" s="16" t="s">
        <v>31</v>
      </c>
      <c r="D507" s="16" t="s">
        <v>41</v>
      </c>
      <c r="E507" s="16"/>
      <c r="F507" s="16" t="s">
        <v>33</v>
      </c>
      <c r="G507" s="16">
        <v>1111</v>
      </c>
      <c r="H507" s="16">
        <v>3460</v>
      </c>
      <c r="I507" s="17" t="s">
        <v>42</v>
      </c>
      <c r="J507" s="32">
        <v>147158782</v>
      </c>
      <c r="K507" s="33">
        <v>147158782</v>
      </c>
      <c r="L507" s="33">
        <v>0</v>
      </c>
      <c r="M507" s="33">
        <v>0</v>
      </c>
      <c r="N507" s="33">
        <v>0</v>
      </c>
      <c r="O507" s="33">
        <v>147158782</v>
      </c>
      <c r="P507" s="33">
        <v>0</v>
      </c>
      <c r="Q507" s="33">
        <v>0</v>
      </c>
      <c r="R507" s="33">
        <v>0</v>
      </c>
      <c r="S507" s="33">
        <v>37851910.369999997</v>
      </c>
      <c r="T507" s="33">
        <v>37851910.369999997</v>
      </c>
      <c r="U507" s="33">
        <v>109306871.63</v>
      </c>
      <c r="V507" s="33">
        <v>109306871.63</v>
      </c>
      <c r="W507" s="33">
        <v>0</v>
      </c>
      <c r="X507" s="33">
        <v>109306871.63</v>
      </c>
      <c r="Y507" s="20">
        <f t="shared" si="87"/>
        <v>0.25721815480913668</v>
      </c>
      <c r="Z507" s="20">
        <f t="shared" si="88"/>
        <v>0.25721815480913668</v>
      </c>
      <c r="AA507" s="20">
        <f t="shared" si="89"/>
        <v>0</v>
      </c>
      <c r="AB507" s="21">
        <f t="shared" si="90"/>
        <v>0.25721815480913668</v>
      </c>
    </row>
    <row r="508" spans="1:28" ht="30" outlineLevel="4" x14ac:dyDescent="0.25">
      <c r="A508" s="15" t="s">
        <v>317</v>
      </c>
      <c r="B508" s="16" t="s">
        <v>30</v>
      </c>
      <c r="C508" s="16" t="s">
        <v>31</v>
      </c>
      <c r="D508" s="16" t="s">
        <v>43</v>
      </c>
      <c r="E508" s="16"/>
      <c r="F508" s="16" t="s">
        <v>33</v>
      </c>
      <c r="G508" s="16">
        <v>1111</v>
      </c>
      <c r="H508" s="16">
        <v>3460</v>
      </c>
      <c r="I508" s="17" t="s">
        <v>44</v>
      </c>
      <c r="J508" s="32">
        <v>216713850</v>
      </c>
      <c r="K508" s="33">
        <v>216713850</v>
      </c>
      <c r="L508" s="33">
        <v>0</v>
      </c>
      <c r="M508" s="33">
        <v>0</v>
      </c>
      <c r="N508" s="33">
        <v>0</v>
      </c>
      <c r="O508" s="33">
        <v>216713850</v>
      </c>
      <c r="P508" s="33">
        <v>0</v>
      </c>
      <c r="Q508" s="33">
        <v>0</v>
      </c>
      <c r="R508" s="33">
        <v>0</v>
      </c>
      <c r="S508" s="33">
        <v>56828431.140000001</v>
      </c>
      <c r="T508" s="33">
        <v>56828431.140000001</v>
      </c>
      <c r="U508" s="33">
        <v>159885418.86000001</v>
      </c>
      <c r="V508" s="33">
        <v>159885418.86000001</v>
      </c>
      <c r="W508" s="33">
        <v>0</v>
      </c>
      <c r="X508" s="33">
        <v>159885418.86000001</v>
      </c>
      <c r="Y508" s="20">
        <f t="shared" si="87"/>
        <v>0.26222796161851214</v>
      </c>
      <c r="Z508" s="20">
        <f t="shared" si="88"/>
        <v>0.26222796161851214</v>
      </c>
      <c r="AA508" s="20">
        <f t="shared" si="89"/>
        <v>0</v>
      </c>
      <c r="AB508" s="21">
        <f t="shared" si="90"/>
        <v>0.26222796161851214</v>
      </c>
    </row>
    <row r="509" spans="1:28" outlineLevel="4" x14ac:dyDescent="0.25">
      <c r="A509" s="15" t="s">
        <v>317</v>
      </c>
      <c r="B509" s="16" t="s">
        <v>30</v>
      </c>
      <c r="C509" s="16" t="s">
        <v>31</v>
      </c>
      <c r="D509" s="16" t="s">
        <v>45</v>
      </c>
      <c r="E509" s="16"/>
      <c r="F509" s="16" t="s">
        <v>33</v>
      </c>
      <c r="G509" s="16">
        <v>1111</v>
      </c>
      <c r="H509" s="16">
        <v>3460</v>
      </c>
      <c r="I509" s="17" t="s">
        <v>46</v>
      </c>
      <c r="J509" s="32">
        <v>78276078</v>
      </c>
      <c r="K509" s="33">
        <v>78276078</v>
      </c>
      <c r="L509" s="33">
        <v>0</v>
      </c>
      <c r="M509" s="33">
        <v>0</v>
      </c>
      <c r="N509" s="33">
        <v>0</v>
      </c>
      <c r="O509" s="33">
        <v>78276078</v>
      </c>
      <c r="P509" s="33">
        <v>0</v>
      </c>
      <c r="Q509" s="33">
        <v>0</v>
      </c>
      <c r="R509" s="33">
        <v>0</v>
      </c>
      <c r="S509" s="33">
        <v>1331013.8899999999</v>
      </c>
      <c r="T509" s="33">
        <v>1331013.8899999999</v>
      </c>
      <c r="U509" s="33">
        <v>76945064.109999999</v>
      </c>
      <c r="V509" s="33">
        <v>76945064.109999999</v>
      </c>
      <c r="W509" s="33">
        <v>0</v>
      </c>
      <c r="X509" s="33">
        <v>76945064.109999999</v>
      </c>
      <c r="Y509" s="20">
        <f t="shared" si="87"/>
        <v>1.7004095299715961E-2</v>
      </c>
      <c r="Z509" s="20">
        <f t="shared" si="88"/>
        <v>1.7004095299715961E-2</v>
      </c>
      <c r="AA509" s="20">
        <f t="shared" si="89"/>
        <v>0</v>
      </c>
      <c r="AB509" s="21">
        <f t="shared" si="90"/>
        <v>1.7004095299715961E-2</v>
      </c>
    </row>
    <row r="510" spans="1:28" outlineLevel="4" x14ac:dyDescent="0.25">
      <c r="A510" s="15" t="s">
        <v>317</v>
      </c>
      <c r="B510" s="16" t="s">
        <v>30</v>
      </c>
      <c r="C510" s="16" t="s">
        <v>31</v>
      </c>
      <c r="D510" s="16" t="s">
        <v>47</v>
      </c>
      <c r="E510" s="16"/>
      <c r="F510" s="16" t="s">
        <v>33</v>
      </c>
      <c r="G510" s="16">
        <v>1111</v>
      </c>
      <c r="H510" s="16">
        <v>3460</v>
      </c>
      <c r="I510" s="17" t="s">
        <v>48</v>
      </c>
      <c r="J510" s="32">
        <v>70653884</v>
      </c>
      <c r="K510" s="33">
        <v>70653884</v>
      </c>
      <c r="L510" s="33">
        <v>0</v>
      </c>
      <c r="M510" s="33">
        <v>0</v>
      </c>
      <c r="N510" s="33">
        <v>0</v>
      </c>
      <c r="O510" s="33">
        <v>70653884</v>
      </c>
      <c r="P510" s="33">
        <v>0</v>
      </c>
      <c r="Q510" s="33">
        <v>0</v>
      </c>
      <c r="R510" s="33">
        <v>0</v>
      </c>
      <c r="S510" s="33">
        <v>69701096.840000004</v>
      </c>
      <c r="T510" s="33">
        <v>69701096.840000004</v>
      </c>
      <c r="U510" s="33">
        <v>952787.16</v>
      </c>
      <c r="V510" s="33">
        <v>952787.16</v>
      </c>
      <c r="W510" s="33">
        <v>0</v>
      </c>
      <c r="X510" s="33">
        <v>952787.15999999642</v>
      </c>
      <c r="Y510" s="20">
        <f t="shared" si="87"/>
        <v>0.98651472352178127</v>
      </c>
      <c r="Z510" s="20">
        <f t="shared" si="88"/>
        <v>0.98651472352178127</v>
      </c>
      <c r="AA510" s="20">
        <f t="shared" si="89"/>
        <v>0</v>
      </c>
      <c r="AB510" s="21">
        <f t="shared" si="90"/>
        <v>0.98651472352178127</v>
      </c>
    </row>
    <row r="511" spans="1:28" outlineLevel="4" x14ac:dyDescent="0.25">
      <c r="A511" s="15" t="s">
        <v>317</v>
      </c>
      <c r="B511" s="16" t="s">
        <v>30</v>
      </c>
      <c r="C511" s="16" t="s">
        <v>31</v>
      </c>
      <c r="D511" s="16" t="s">
        <v>49</v>
      </c>
      <c r="E511" s="16"/>
      <c r="F511" s="16" t="s">
        <v>33</v>
      </c>
      <c r="G511" s="16">
        <v>1111</v>
      </c>
      <c r="H511" s="16">
        <v>3460</v>
      </c>
      <c r="I511" s="17" t="s">
        <v>50</v>
      </c>
      <c r="J511" s="32">
        <v>45310687</v>
      </c>
      <c r="K511" s="33">
        <v>45310687</v>
      </c>
      <c r="L511" s="33">
        <v>0</v>
      </c>
      <c r="M511" s="33">
        <v>0</v>
      </c>
      <c r="N511" s="33">
        <v>0</v>
      </c>
      <c r="O511" s="33">
        <v>45310687</v>
      </c>
      <c r="P511" s="33">
        <v>0</v>
      </c>
      <c r="Q511" s="33">
        <v>0</v>
      </c>
      <c r="R511" s="33">
        <v>0</v>
      </c>
      <c r="S511" s="33">
        <v>10613779.84</v>
      </c>
      <c r="T511" s="33">
        <v>10613779.84</v>
      </c>
      <c r="U511" s="33">
        <v>34696907.159999996</v>
      </c>
      <c r="V511" s="33">
        <v>34696907.159999996</v>
      </c>
      <c r="W511" s="33">
        <v>0</v>
      </c>
      <c r="X511" s="33">
        <v>34696907.159999996</v>
      </c>
      <c r="Y511" s="20">
        <f t="shared" si="87"/>
        <v>0.23424451366186524</v>
      </c>
      <c r="Z511" s="20">
        <f t="shared" si="88"/>
        <v>0.23424451366186524</v>
      </c>
      <c r="AA511" s="20">
        <f t="shared" si="89"/>
        <v>0</v>
      </c>
      <c r="AB511" s="21">
        <f t="shared" si="90"/>
        <v>0.23424451366186524</v>
      </c>
    </row>
    <row r="512" spans="1:28" ht="120" outlineLevel="4" x14ac:dyDescent="0.25">
      <c r="A512" s="15" t="s">
        <v>317</v>
      </c>
      <c r="B512" s="16" t="s">
        <v>30</v>
      </c>
      <c r="C512" s="16" t="s">
        <v>31</v>
      </c>
      <c r="D512" s="16" t="s">
        <v>51</v>
      </c>
      <c r="E512" s="16" t="s">
        <v>52</v>
      </c>
      <c r="F512" s="16" t="s">
        <v>33</v>
      </c>
      <c r="G512" s="16">
        <v>1112</v>
      </c>
      <c r="H512" s="16">
        <v>3460</v>
      </c>
      <c r="I512" s="17" t="s">
        <v>53</v>
      </c>
      <c r="J512" s="32">
        <v>91496016</v>
      </c>
      <c r="K512" s="33">
        <v>91496016</v>
      </c>
      <c r="L512" s="33">
        <v>0</v>
      </c>
      <c r="M512" s="33">
        <v>0</v>
      </c>
      <c r="N512" s="33">
        <v>0</v>
      </c>
      <c r="O512" s="33">
        <v>91496016</v>
      </c>
      <c r="P512" s="33">
        <v>0</v>
      </c>
      <c r="Q512" s="33">
        <v>65434853</v>
      </c>
      <c r="R512" s="33">
        <v>0</v>
      </c>
      <c r="S512" s="33">
        <v>26061163</v>
      </c>
      <c r="T512" s="33">
        <v>26061163</v>
      </c>
      <c r="U512" s="33">
        <v>0</v>
      </c>
      <c r="V512" s="33">
        <v>0</v>
      </c>
      <c r="W512" s="33">
        <v>0</v>
      </c>
      <c r="X512" s="33">
        <v>0</v>
      </c>
      <c r="Y512" s="20">
        <f t="shared" si="87"/>
        <v>0.28483385549814538</v>
      </c>
      <c r="Z512" s="20">
        <f t="shared" si="88"/>
        <v>0.28483385549814538</v>
      </c>
      <c r="AA512" s="20">
        <f t="shared" si="89"/>
        <v>0.71516614450185456</v>
      </c>
      <c r="AB512" s="21">
        <f t="shared" si="90"/>
        <v>1</v>
      </c>
    </row>
    <row r="513" spans="1:28" ht="75" outlineLevel="4" x14ac:dyDescent="0.25">
      <c r="A513" s="15" t="s">
        <v>317</v>
      </c>
      <c r="B513" s="16" t="s">
        <v>30</v>
      </c>
      <c r="C513" s="16" t="s">
        <v>31</v>
      </c>
      <c r="D513" s="16" t="s">
        <v>54</v>
      </c>
      <c r="E513" s="16" t="s">
        <v>52</v>
      </c>
      <c r="F513" s="16" t="s">
        <v>33</v>
      </c>
      <c r="G513" s="16">
        <v>1112</v>
      </c>
      <c r="H513" s="16">
        <v>3460</v>
      </c>
      <c r="I513" s="17" t="s">
        <v>55</v>
      </c>
      <c r="J513" s="32">
        <v>4945731</v>
      </c>
      <c r="K513" s="33">
        <v>4945731</v>
      </c>
      <c r="L513" s="33">
        <v>0</v>
      </c>
      <c r="M513" s="33">
        <v>0</v>
      </c>
      <c r="N513" s="33">
        <v>0</v>
      </c>
      <c r="O513" s="33">
        <v>4945731</v>
      </c>
      <c r="P513" s="33">
        <v>0</v>
      </c>
      <c r="Q513" s="33">
        <v>3537015</v>
      </c>
      <c r="R513" s="33">
        <v>0</v>
      </c>
      <c r="S513" s="33">
        <v>1408716</v>
      </c>
      <c r="T513" s="33">
        <v>1408716</v>
      </c>
      <c r="U513" s="33">
        <v>0</v>
      </c>
      <c r="V513" s="33">
        <v>0</v>
      </c>
      <c r="W513" s="33">
        <v>0</v>
      </c>
      <c r="X513" s="33">
        <v>0</v>
      </c>
      <c r="Y513" s="20">
        <f t="shared" si="87"/>
        <v>0.28483473929334208</v>
      </c>
      <c r="Z513" s="20">
        <f t="shared" si="88"/>
        <v>0.28483473929334208</v>
      </c>
      <c r="AA513" s="20">
        <f t="shared" si="89"/>
        <v>0.71516526070665798</v>
      </c>
      <c r="AB513" s="21">
        <f t="shared" si="90"/>
        <v>1</v>
      </c>
    </row>
    <row r="514" spans="1:28" ht="120" outlineLevel="4" x14ac:dyDescent="0.25">
      <c r="A514" s="15" t="s">
        <v>317</v>
      </c>
      <c r="B514" s="16" t="s">
        <v>30</v>
      </c>
      <c r="C514" s="16" t="s">
        <v>31</v>
      </c>
      <c r="D514" s="16" t="s">
        <v>56</v>
      </c>
      <c r="E514" s="16" t="s">
        <v>52</v>
      </c>
      <c r="F514" s="16" t="s">
        <v>33</v>
      </c>
      <c r="G514" s="16">
        <v>1112</v>
      </c>
      <c r="H514" s="16">
        <v>3460</v>
      </c>
      <c r="I514" s="17" t="s">
        <v>57</v>
      </c>
      <c r="J514" s="32">
        <v>20466693</v>
      </c>
      <c r="K514" s="33">
        <v>20466693</v>
      </c>
      <c r="L514" s="33">
        <v>0</v>
      </c>
      <c r="M514" s="33">
        <v>0</v>
      </c>
      <c r="N514" s="33">
        <v>0</v>
      </c>
      <c r="O514" s="33">
        <v>20466693</v>
      </c>
      <c r="P514" s="33">
        <v>0</v>
      </c>
      <c r="Q514" s="33">
        <v>16391440</v>
      </c>
      <c r="R514" s="33">
        <v>0</v>
      </c>
      <c r="S514" s="33">
        <v>4075253</v>
      </c>
      <c r="T514" s="33">
        <v>4075253</v>
      </c>
      <c r="U514" s="33">
        <v>0</v>
      </c>
      <c r="V514" s="33">
        <v>0</v>
      </c>
      <c r="W514" s="33">
        <v>0</v>
      </c>
      <c r="X514" s="33">
        <v>0</v>
      </c>
      <c r="Y514" s="20">
        <f t="shared" si="87"/>
        <v>0.1991163398991718</v>
      </c>
      <c r="Z514" s="20">
        <f t="shared" si="88"/>
        <v>0.1991163398991718</v>
      </c>
      <c r="AA514" s="20">
        <f t="shared" si="89"/>
        <v>0.80088366010082823</v>
      </c>
      <c r="AB514" s="21">
        <f t="shared" si="90"/>
        <v>1</v>
      </c>
    </row>
    <row r="515" spans="1:28" ht="90" outlineLevel="4" x14ac:dyDescent="0.25">
      <c r="A515" s="15" t="s">
        <v>317</v>
      </c>
      <c r="B515" s="16" t="s">
        <v>30</v>
      </c>
      <c r="C515" s="16" t="s">
        <v>31</v>
      </c>
      <c r="D515" s="16" t="s">
        <v>58</v>
      </c>
      <c r="E515" s="16" t="s">
        <v>52</v>
      </c>
      <c r="F515" s="16" t="s">
        <v>33</v>
      </c>
      <c r="G515" s="16">
        <v>1112</v>
      </c>
      <c r="H515" s="16">
        <v>3460</v>
      </c>
      <c r="I515" s="17" t="s">
        <v>59</v>
      </c>
      <c r="J515" s="32">
        <v>29674384</v>
      </c>
      <c r="K515" s="33">
        <v>29674384</v>
      </c>
      <c r="L515" s="33">
        <v>0</v>
      </c>
      <c r="M515" s="33">
        <v>0</v>
      </c>
      <c r="N515" s="33">
        <v>0</v>
      </c>
      <c r="O515" s="33">
        <v>29674384</v>
      </c>
      <c r="P515" s="33">
        <v>0</v>
      </c>
      <c r="Q515" s="33">
        <v>21222121</v>
      </c>
      <c r="R515" s="33">
        <v>0</v>
      </c>
      <c r="S515" s="33">
        <v>8452263</v>
      </c>
      <c r="T515" s="33">
        <v>8452263</v>
      </c>
      <c r="U515" s="33">
        <v>0</v>
      </c>
      <c r="V515" s="33">
        <v>0</v>
      </c>
      <c r="W515" s="33">
        <v>0</v>
      </c>
      <c r="X515" s="33">
        <v>0</v>
      </c>
      <c r="Y515" s="20">
        <f t="shared" si="87"/>
        <v>0.2848336464204278</v>
      </c>
      <c r="Z515" s="20">
        <f t="shared" si="88"/>
        <v>0.2848336464204278</v>
      </c>
      <c r="AA515" s="20">
        <f t="shared" si="89"/>
        <v>0.71516635357957214</v>
      </c>
      <c r="AB515" s="21">
        <f t="shared" si="90"/>
        <v>1</v>
      </c>
    </row>
    <row r="516" spans="1:28" ht="90" outlineLevel="4" x14ac:dyDescent="0.25">
      <c r="A516" s="15" t="s">
        <v>317</v>
      </c>
      <c r="B516" s="16" t="s">
        <v>30</v>
      </c>
      <c r="C516" s="16" t="s">
        <v>31</v>
      </c>
      <c r="D516" s="16" t="s">
        <v>60</v>
      </c>
      <c r="E516" s="16" t="s">
        <v>52</v>
      </c>
      <c r="F516" s="16" t="s">
        <v>33</v>
      </c>
      <c r="G516" s="16">
        <v>1112</v>
      </c>
      <c r="H516" s="16">
        <v>3460</v>
      </c>
      <c r="I516" s="17" t="s">
        <v>61</v>
      </c>
      <c r="J516" s="32">
        <v>14837192</v>
      </c>
      <c r="K516" s="33">
        <v>14837192</v>
      </c>
      <c r="L516" s="33">
        <v>0</v>
      </c>
      <c r="M516" s="33">
        <v>0</v>
      </c>
      <c r="N516" s="33">
        <v>0</v>
      </c>
      <c r="O516" s="33">
        <v>14837192</v>
      </c>
      <c r="P516" s="33">
        <v>0</v>
      </c>
      <c r="Q516" s="33">
        <v>10611052</v>
      </c>
      <c r="R516" s="33">
        <v>0</v>
      </c>
      <c r="S516" s="33">
        <v>4226140</v>
      </c>
      <c r="T516" s="33">
        <v>4226140</v>
      </c>
      <c r="U516" s="33">
        <v>0</v>
      </c>
      <c r="V516" s="33">
        <v>0</v>
      </c>
      <c r="W516" s="33">
        <v>0</v>
      </c>
      <c r="X516" s="33">
        <v>0</v>
      </c>
      <c r="Y516" s="20">
        <f t="shared" si="87"/>
        <v>0.28483421930510838</v>
      </c>
      <c r="Z516" s="20">
        <f t="shared" si="88"/>
        <v>0.28483421930510838</v>
      </c>
      <c r="AA516" s="20">
        <f t="shared" si="89"/>
        <v>0.71516578069489156</v>
      </c>
      <c r="AB516" s="21">
        <f t="shared" si="90"/>
        <v>1</v>
      </c>
    </row>
    <row r="517" spans="1:28" ht="75" outlineLevel="4" x14ac:dyDescent="0.25">
      <c r="A517" s="15" t="s">
        <v>317</v>
      </c>
      <c r="B517" s="16" t="s">
        <v>30</v>
      </c>
      <c r="C517" s="16" t="s">
        <v>31</v>
      </c>
      <c r="D517" s="16" t="s">
        <v>62</v>
      </c>
      <c r="E517" s="16" t="s">
        <v>52</v>
      </c>
      <c r="F517" s="16" t="s">
        <v>33</v>
      </c>
      <c r="G517" s="16">
        <v>1112</v>
      </c>
      <c r="H517" s="16">
        <v>3460</v>
      </c>
      <c r="I517" s="17" t="s">
        <v>63</v>
      </c>
      <c r="J517" s="32">
        <v>47400706</v>
      </c>
      <c r="K517" s="33">
        <v>47400706</v>
      </c>
      <c r="L517" s="33">
        <v>0</v>
      </c>
      <c r="M517" s="33">
        <v>0</v>
      </c>
      <c r="N517" s="33">
        <v>0</v>
      </c>
      <c r="O517" s="33">
        <v>47400706</v>
      </c>
      <c r="P517" s="33">
        <v>0</v>
      </c>
      <c r="Q517" s="33">
        <v>34494437.539999999</v>
      </c>
      <c r="R517" s="33">
        <v>0</v>
      </c>
      <c r="S517" s="33">
        <v>12906268.460000001</v>
      </c>
      <c r="T517" s="33">
        <v>12906268.460000001</v>
      </c>
      <c r="U517" s="33">
        <v>0</v>
      </c>
      <c r="V517" s="33">
        <v>0</v>
      </c>
      <c r="W517" s="33">
        <v>0</v>
      </c>
      <c r="X517" s="33">
        <v>0</v>
      </c>
      <c r="Y517" s="20">
        <f t="shared" si="87"/>
        <v>0.27228008924592811</v>
      </c>
      <c r="Z517" s="20">
        <f t="shared" si="88"/>
        <v>0.27228008924592811</v>
      </c>
      <c r="AA517" s="20">
        <f t="shared" si="89"/>
        <v>0.72771991075407183</v>
      </c>
      <c r="AB517" s="21">
        <f t="shared" si="90"/>
        <v>1</v>
      </c>
    </row>
    <row r="518" spans="1:28" outlineLevel="3" x14ac:dyDescent="0.25">
      <c r="A518" s="37"/>
      <c r="B518" s="37"/>
      <c r="C518" s="36" t="s">
        <v>462</v>
      </c>
      <c r="D518" s="37"/>
      <c r="E518" s="37"/>
      <c r="F518" s="37"/>
      <c r="G518" s="37"/>
      <c r="H518" s="37"/>
      <c r="I518" s="38"/>
      <c r="J518" s="39">
        <f t="shared" ref="J518:X518" si="97">SUBTOTAL(9,J504:J517)</f>
        <v>1259767938</v>
      </c>
      <c r="K518" s="40">
        <f t="shared" si="97"/>
        <v>1259767938</v>
      </c>
      <c r="L518" s="40">
        <f t="shared" si="97"/>
        <v>0</v>
      </c>
      <c r="M518" s="40">
        <f t="shared" si="97"/>
        <v>0</v>
      </c>
      <c r="N518" s="40">
        <v>0</v>
      </c>
      <c r="O518" s="40">
        <f t="shared" si="97"/>
        <v>1259767938</v>
      </c>
      <c r="P518" s="40">
        <f t="shared" si="97"/>
        <v>0</v>
      </c>
      <c r="Q518" s="40">
        <f t="shared" si="97"/>
        <v>151690918.53999999</v>
      </c>
      <c r="R518" s="40">
        <f t="shared" si="97"/>
        <v>0</v>
      </c>
      <c r="S518" s="40">
        <f t="shared" si="97"/>
        <v>352676777.00999999</v>
      </c>
      <c r="T518" s="40">
        <f t="shared" si="97"/>
        <v>352676777.00999999</v>
      </c>
      <c r="U518" s="40">
        <f t="shared" si="97"/>
        <v>755400242.44999993</v>
      </c>
      <c r="V518" s="40">
        <f t="shared" si="97"/>
        <v>755400242.44999993</v>
      </c>
      <c r="W518" s="40">
        <f t="shared" si="97"/>
        <v>0</v>
      </c>
      <c r="X518" s="40">
        <f t="shared" si="97"/>
        <v>755400242.44999993</v>
      </c>
      <c r="Y518" s="41">
        <f t="shared" si="87"/>
        <v>0.27995376479409972</v>
      </c>
      <c r="Z518" s="41">
        <f t="shared" si="88"/>
        <v>0.27995376479409972</v>
      </c>
      <c r="AA518" s="41">
        <f t="shared" si="89"/>
        <v>0.12041179487455728</v>
      </c>
      <c r="AB518" s="41">
        <f t="shared" si="90"/>
        <v>0.400365559668657</v>
      </c>
    </row>
    <row r="519" spans="1:28" ht="60" outlineLevel="4" x14ac:dyDescent="0.25">
      <c r="A519" s="15" t="s">
        <v>317</v>
      </c>
      <c r="B519" s="16" t="s">
        <v>30</v>
      </c>
      <c r="C519" s="16" t="s">
        <v>64</v>
      </c>
      <c r="D519" s="16" t="s">
        <v>77</v>
      </c>
      <c r="E519" s="16"/>
      <c r="F519" s="16" t="s">
        <v>33</v>
      </c>
      <c r="G519" s="16">
        <v>1120</v>
      </c>
      <c r="H519" s="16">
        <v>3460</v>
      </c>
      <c r="I519" s="17" t="s">
        <v>318</v>
      </c>
      <c r="J519" s="33">
        <v>0</v>
      </c>
      <c r="K519" s="33">
        <v>14808000</v>
      </c>
      <c r="L519" s="33">
        <v>0</v>
      </c>
      <c r="M519" s="33">
        <v>0</v>
      </c>
      <c r="N519" s="33">
        <v>0</v>
      </c>
      <c r="O519" s="33">
        <v>14808000</v>
      </c>
      <c r="P519" s="33">
        <v>0</v>
      </c>
      <c r="Q519" s="33">
        <v>14808000</v>
      </c>
      <c r="R519" s="33">
        <v>0</v>
      </c>
      <c r="S519" s="33">
        <v>0</v>
      </c>
      <c r="T519" s="33">
        <v>0</v>
      </c>
      <c r="U519" s="33">
        <v>0</v>
      </c>
      <c r="V519" s="33">
        <v>0</v>
      </c>
      <c r="W519" s="33">
        <v>0</v>
      </c>
      <c r="X519" s="33">
        <v>0</v>
      </c>
      <c r="Y519" s="20">
        <f t="shared" si="87"/>
        <v>0</v>
      </c>
      <c r="Z519" s="20">
        <f t="shared" si="88"/>
        <v>0</v>
      </c>
      <c r="AA519" s="20">
        <f t="shared" si="89"/>
        <v>1</v>
      </c>
      <c r="AB519" s="21">
        <f t="shared" si="90"/>
        <v>1</v>
      </c>
    </row>
    <row r="520" spans="1:28" outlineLevel="4" x14ac:dyDescent="0.25">
      <c r="A520" s="15" t="s">
        <v>317</v>
      </c>
      <c r="B520" s="16" t="s">
        <v>30</v>
      </c>
      <c r="C520" s="16" t="s">
        <v>64</v>
      </c>
      <c r="D520" s="16" t="s">
        <v>79</v>
      </c>
      <c r="E520" s="16"/>
      <c r="F520" s="16" t="s">
        <v>33</v>
      </c>
      <c r="G520" s="16">
        <v>1120</v>
      </c>
      <c r="H520" s="16">
        <v>3460</v>
      </c>
      <c r="I520" s="17" t="s">
        <v>80</v>
      </c>
      <c r="J520" s="32">
        <v>300000000</v>
      </c>
      <c r="K520" s="33">
        <v>285192000</v>
      </c>
      <c r="L520" s="33">
        <v>0</v>
      </c>
      <c r="M520" s="33">
        <v>0</v>
      </c>
      <c r="N520" s="33">
        <v>0</v>
      </c>
      <c r="O520" s="33">
        <v>285192000</v>
      </c>
      <c r="P520" s="33">
        <v>93856200</v>
      </c>
      <c r="Q520" s="33">
        <v>135314</v>
      </c>
      <c r="R520" s="33">
        <v>0</v>
      </c>
      <c r="S520" s="33">
        <v>40492</v>
      </c>
      <c r="T520" s="33">
        <v>40492</v>
      </c>
      <c r="U520" s="33">
        <v>175703100</v>
      </c>
      <c r="V520" s="33">
        <v>191159994</v>
      </c>
      <c r="W520" s="33">
        <v>0</v>
      </c>
      <c r="X520" s="33">
        <v>191159994</v>
      </c>
      <c r="Y520" s="20">
        <f t="shared" si="87"/>
        <v>1.4198154225924991E-4</v>
      </c>
      <c r="Z520" s="20">
        <f t="shared" si="88"/>
        <v>1.4198154225924991E-4</v>
      </c>
      <c r="AA520" s="20">
        <f t="shared" si="89"/>
        <v>0.329572758001627</v>
      </c>
      <c r="AB520" s="21">
        <f t="shared" si="90"/>
        <v>0.32971473954388625</v>
      </c>
    </row>
    <row r="521" spans="1:28" outlineLevel="4" x14ac:dyDescent="0.25">
      <c r="A521" s="15" t="s">
        <v>317</v>
      </c>
      <c r="B521" s="16" t="s">
        <v>30</v>
      </c>
      <c r="C521" s="16" t="s">
        <v>64</v>
      </c>
      <c r="D521" s="16" t="s">
        <v>81</v>
      </c>
      <c r="E521" s="16"/>
      <c r="F521" s="16" t="s">
        <v>33</v>
      </c>
      <c r="G521" s="16">
        <v>1120</v>
      </c>
      <c r="H521" s="16">
        <v>3460</v>
      </c>
      <c r="I521" s="17" t="s">
        <v>82</v>
      </c>
      <c r="J521" s="32">
        <v>9925104</v>
      </c>
      <c r="K521" s="33">
        <v>9925104</v>
      </c>
      <c r="L521" s="33">
        <v>0</v>
      </c>
      <c r="M521" s="33">
        <v>0</v>
      </c>
      <c r="N521" s="33">
        <v>0</v>
      </c>
      <c r="O521" s="33">
        <v>9925104</v>
      </c>
      <c r="P521" s="33">
        <v>0</v>
      </c>
      <c r="Q521" s="33">
        <v>484176</v>
      </c>
      <c r="R521" s="33">
        <v>0</v>
      </c>
      <c r="S521" s="33">
        <v>1235600</v>
      </c>
      <c r="T521" s="33">
        <v>1169000</v>
      </c>
      <c r="U521" s="33">
        <v>761500</v>
      </c>
      <c r="V521" s="33">
        <v>8205328</v>
      </c>
      <c r="W521" s="33">
        <v>0</v>
      </c>
      <c r="X521" s="33">
        <v>8205328</v>
      </c>
      <c r="Y521" s="20">
        <f t="shared" si="87"/>
        <v>0.12449239826605343</v>
      </c>
      <c r="Z521" s="20">
        <f t="shared" si="88"/>
        <v>0.12449239826605343</v>
      </c>
      <c r="AA521" s="20">
        <f t="shared" si="89"/>
        <v>4.8782964893869123E-2</v>
      </c>
      <c r="AB521" s="21">
        <f t="shared" si="90"/>
        <v>0.17327536315992256</v>
      </c>
    </row>
    <row r="522" spans="1:28" outlineLevel="3" x14ac:dyDescent="0.25">
      <c r="A522" s="37"/>
      <c r="B522" s="37"/>
      <c r="C522" s="36" t="s">
        <v>463</v>
      </c>
      <c r="D522" s="37"/>
      <c r="E522" s="37"/>
      <c r="F522" s="37"/>
      <c r="G522" s="37"/>
      <c r="H522" s="37"/>
      <c r="I522" s="38"/>
      <c r="J522" s="39">
        <f t="shared" ref="J522:X522" si="98">SUBTOTAL(9,J519:J521)</f>
        <v>309925104</v>
      </c>
      <c r="K522" s="40">
        <f t="shared" si="98"/>
        <v>309925104</v>
      </c>
      <c r="L522" s="40">
        <f t="shared" si="98"/>
        <v>0</v>
      </c>
      <c r="M522" s="40">
        <f t="shared" si="98"/>
        <v>0</v>
      </c>
      <c r="N522" s="40">
        <v>0</v>
      </c>
      <c r="O522" s="40">
        <f t="shared" si="98"/>
        <v>309925104</v>
      </c>
      <c r="P522" s="40">
        <f t="shared" si="98"/>
        <v>93856200</v>
      </c>
      <c r="Q522" s="40">
        <f t="shared" si="98"/>
        <v>15427490</v>
      </c>
      <c r="R522" s="40">
        <f t="shared" si="98"/>
        <v>0</v>
      </c>
      <c r="S522" s="40">
        <f t="shared" si="98"/>
        <v>1276092</v>
      </c>
      <c r="T522" s="40">
        <f t="shared" si="98"/>
        <v>1209492</v>
      </c>
      <c r="U522" s="40">
        <f t="shared" si="98"/>
        <v>176464600</v>
      </c>
      <c r="V522" s="40">
        <f t="shared" si="98"/>
        <v>199365322</v>
      </c>
      <c r="W522" s="40">
        <f t="shared" si="98"/>
        <v>0</v>
      </c>
      <c r="X522" s="40">
        <f t="shared" si="98"/>
        <v>199365322</v>
      </c>
      <c r="Y522" s="41">
        <f t="shared" si="87"/>
        <v>4.1174205752625963E-3</v>
      </c>
      <c r="Z522" s="41">
        <f t="shared" si="88"/>
        <v>4.1174205752625963E-3</v>
      </c>
      <c r="AA522" s="41">
        <f t="shared" si="89"/>
        <v>0.35261322361288938</v>
      </c>
      <c r="AB522" s="41">
        <f t="shared" si="90"/>
        <v>0.35673064418815198</v>
      </c>
    </row>
    <row r="523" spans="1:28" ht="30" outlineLevel="4" x14ac:dyDescent="0.25">
      <c r="A523" s="15" t="s">
        <v>317</v>
      </c>
      <c r="B523" s="16" t="s">
        <v>30</v>
      </c>
      <c r="C523" s="16" t="s">
        <v>95</v>
      </c>
      <c r="D523" s="16" t="s">
        <v>110</v>
      </c>
      <c r="E523" s="16"/>
      <c r="F523" s="16" t="s">
        <v>33</v>
      </c>
      <c r="G523" s="16">
        <v>1120</v>
      </c>
      <c r="H523" s="16">
        <v>3460</v>
      </c>
      <c r="I523" s="17" t="s">
        <v>111</v>
      </c>
      <c r="J523" s="32">
        <v>257496</v>
      </c>
      <c r="K523" s="33">
        <v>257496</v>
      </c>
      <c r="L523" s="33">
        <v>0</v>
      </c>
      <c r="M523" s="33">
        <v>0</v>
      </c>
      <c r="N523" s="33">
        <v>0</v>
      </c>
      <c r="O523" s="33">
        <v>257496</v>
      </c>
      <c r="P523" s="33">
        <v>0</v>
      </c>
      <c r="Q523" s="33">
        <v>0</v>
      </c>
      <c r="R523" s="33">
        <v>0</v>
      </c>
      <c r="S523" s="33">
        <v>0</v>
      </c>
      <c r="T523" s="33">
        <v>0</v>
      </c>
      <c r="U523" s="33">
        <v>257496</v>
      </c>
      <c r="V523" s="33">
        <v>257496</v>
      </c>
      <c r="W523" s="33">
        <v>0</v>
      </c>
      <c r="X523" s="33">
        <v>257496</v>
      </c>
      <c r="Y523" s="20">
        <f t="shared" ref="Y523:Y586" si="99">$S523/$K523</f>
        <v>0</v>
      </c>
      <c r="Z523" s="20">
        <f t="shared" ref="Z523:Z586" si="100">$S523/$O523</f>
        <v>0</v>
      </c>
      <c r="AA523" s="20">
        <f t="shared" ref="AA523:AA586" si="101">(($P523+$Q523+$R523)/$O523)</f>
        <v>0</v>
      </c>
      <c r="AB523" s="21">
        <f t="shared" ref="AB523:AB586" si="102">$Z523+$AA523</f>
        <v>0</v>
      </c>
    </row>
    <row r="524" spans="1:28" ht="30" outlineLevel="4" x14ac:dyDescent="0.25">
      <c r="A524" s="15" t="s">
        <v>317</v>
      </c>
      <c r="B524" s="16" t="s">
        <v>30</v>
      </c>
      <c r="C524" s="16" t="s">
        <v>95</v>
      </c>
      <c r="D524" s="16" t="s">
        <v>114</v>
      </c>
      <c r="E524" s="16"/>
      <c r="F524" s="16" t="s">
        <v>33</v>
      </c>
      <c r="G524" s="16">
        <v>1120</v>
      </c>
      <c r="H524" s="16">
        <v>3460</v>
      </c>
      <c r="I524" s="17" t="s">
        <v>115</v>
      </c>
      <c r="J524" s="32">
        <v>585804</v>
      </c>
      <c r="K524" s="33">
        <v>585804</v>
      </c>
      <c r="L524" s="33">
        <v>0</v>
      </c>
      <c r="M524" s="33">
        <v>0</v>
      </c>
      <c r="N524" s="33">
        <v>0</v>
      </c>
      <c r="O524" s="33">
        <v>585804</v>
      </c>
      <c r="P524" s="33">
        <v>553500</v>
      </c>
      <c r="Q524" s="33">
        <v>0</v>
      </c>
      <c r="R524" s="33">
        <v>0</v>
      </c>
      <c r="S524" s="33">
        <v>0</v>
      </c>
      <c r="T524" s="33">
        <v>0</v>
      </c>
      <c r="U524" s="33">
        <v>32304</v>
      </c>
      <c r="V524" s="33">
        <v>32304</v>
      </c>
      <c r="W524" s="33">
        <v>0</v>
      </c>
      <c r="X524" s="33">
        <v>32304</v>
      </c>
      <c r="Y524" s="20">
        <f t="shared" si="99"/>
        <v>0</v>
      </c>
      <c r="Z524" s="20">
        <f t="shared" si="100"/>
        <v>0</v>
      </c>
      <c r="AA524" s="20">
        <f t="shared" si="101"/>
        <v>0.94485527582604423</v>
      </c>
      <c r="AB524" s="21">
        <f t="shared" si="102"/>
        <v>0.94485527582604423</v>
      </c>
    </row>
    <row r="525" spans="1:28" outlineLevel="4" x14ac:dyDescent="0.25">
      <c r="A525" s="15" t="s">
        <v>317</v>
      </c>
      <c r="B525" s="16" t="s">
        <v>30</v>
      </c>
      <c r="C525" s="16" t="s">
        <v>95</v>
      </c>
      <c r="D525" s="16" t="s">
        <v>118</v>
      </c>
      <c r="E525" s="16"/>
      <c r="F525" s="16" t="s">
        <v>33</v>
      </c>
      <c r="G525" s="16">
        <v>1120</v>
      </c>
      <c r="H525" s="16">
        <v>3460</v>
      </c>
      <c r="I525" s="17" t="s">
        <v>119</v>
      </c>
      <c r="J525" s="32">
        <v>382077</v>
      </c>
      <c r="K525" s="33">
        <v>382077</v>
      </c>
      <c r="L525" s="33">
        <v>0</v>
      </c>
      <c r="M525" s="33">
        <v>0</v>
      </c>
      <c r="N525" s="33">
        <v>0</v>
      </c>
      <c r="O525" s="33">
        <v>382077</v>
      </c>
      <c r="P525" s="33">
        <v>0</v>
      </c>
      <c r="Q525" s="33">
        <v>0</v>
      </c>
      <c r="R525" s="33">
        <v>0</v>
      </c>
      <c r="S525" s="33">
        <v>0</v>
      </c>
      <c r="T525" s="33">
        <v>0</v>
      </c>
      <c r="U525" s="33">
        <v>382077</v>
      </c>
      <c r="V525" s="33">
        <v>382077</v>
      </c>
      <c r="W525" s="33">
        <v>0</v>
      </c>
      <c r="X525" s="33">
        <v>382077</v>
      </c>
      <c r="Y525" s="20">
        <f t="shared" si="99"/>
        <v>0</v>
      </c>
      <c r="Z525" s="20">
        <f t="shared" si="100"/>
        <v>0</v>
      </c>
      <c r="AA525" s="20">
        <f t="shared" si="101"/>
        <v>0</v>
      </c>
      <c r="AB525" s="21">
        <f t="shared" si="102"/>
        <v>0</v>
      </c>
    </row>
    <row r="526" spans="1:28" outlineLevel="3" x14ac:dyDescent="0.25">
      <c r="A526" s="37"/>
      <c r="B526" s="37"/>
      <c r="C526" s="36" t="s">
        <v>464</v>
      </c>
      <c r="D526" s="37"/>
      <c r="E526" s="37"/>
      <c r="F526" s="37"/>
      <c r="G526" s="37"/>
      <c r="H526" s="37"/>
      <c r="I526" s="38"/>
      <c r="J526" s="39">
        <f t="shared" ref="J526:X526" si="103">SUBTOTAL(9,J523:J525)</f>
        <v>1225377</v>
      </c>
      <c r="K526" s="40">
        <f t="shared" si="103"/>
        <v>1225377</v>
      </c>
      <c r="L526" s="40">
        <f t="shared" si="103"/>
        <v>0</v>
      </c>
      <c r="M526" s="40">
        <f t="shared" si="103"/>
        <v>0</v>
      </c>
      <c r="N526" s="40">
        <v>0</v>
      </c>
      <c r="O526" s="40">
        <f t="shared" si="103"/>
        <v>1225377</v>
      </c>
      <c r="P526" s="40">
        <f t="shared" si="103"/>
        <v>553500</v>
      </c>
      <c r="Q526" s="40">
        <f t="shared" si="103"/>
        <v>0</v>
      </c>
      <c r="R526" s="40">
        <f t="shared" si="103"/>
        <v>0</v>
      </c>
      <c r="S526" s="40">
        <f t="shared" si="103"/>
        <v>0</v>
      </c>
      <c r="T526" s="40">
        <f t="shared" si="103"/>
        <v>0</v>
      </c>
      <c r="U526" s="40">
        <f t="shared" si="103"/>
        <v>671877</v>
      </c>
      <c r="V526" s="40">
        <f t="shared" si="103"/>
        <v>671877</v>
      </c>
      <c r="W526" s="40">
        <f t="shared" si="103"/>
        <v>0</v>
      </c>
      <c r="X526" s="40">
        <f t="shared" si="103"/>
        <v>671877</v>
      </c>
      <c r="Y526" s="41">
        <f t="shared" si="99"/>
        <v>0</v>
      </c>
      <c r="Z526" s="41">
        <f t="shared" si="100"/>
        <v>0</v>
      </c>
      <c r="AA526" s="41">
        <f t="shared" si="101"/>
        <v>0.45169772241522405</v>
      </c>
      <c r="AB526" s="41">
        <f t="shared" si="102"/>
        <v>0.45169772241522405</v>
      </c>
    </row>
    <row r="527" spans="1:28" ht="120" outlineLevel="4" x14ac:dyDescent="0.25">
      <c r="A527" s="15" t="s">
        <v>317</v>
      </c>
      <c r="B527" s="16" t="s">
        <v>30</v>
      </c>
      <c r="C527" s="16" t="s">
        <v>137</v>
      </c>
      <c r="D527" s="16" t="s">
        <v>138</v>
      </c>
      <c r="E527" s="16" t="s">
        <v>52</v>
      </c>
      <c r="F527" s="16" t="s">
        <v>33</v>
      </c>
      <c r="G527" s="16">
        <v>1310</v>
      </c>
      <c r="H527" s="16">
        <v>3460</v>
      </c>
      <c r="I527" s="17" t="s">
        <v>139</v>
      </c>
      <c r="J527" s="32">
        <v>5928544</v>
      </c>
      <c r="K527" s="33">
        <v>5928544</v>
      </c>
      <c r="L527" s="33">
        <v>0</v>
      </c>
      <c r="M527" s="33">
        <v>0</v>
      </c>
      <c r="N527" s="33">
        <v>0</v>
      </c>
      <c r="O527" s="33">
        <v>5928544</v>
      </c>
      <c r="P527" s="33">
        <v>0</v>
      </c>
      <c r="Q527" s="33">
        <v>4748701.8</v>
      </c>
      <c r="R527" s="33">
        <v>0</v>
      </c>
      <c r="S527" s="33">
        <v>1179842.2</v>
      </c>
      <c r="T527" s="33">
        <v>1179842.2</v>
      </c>
      <c r="U527" s="33">
        <v>0</v>
      </c>
      <c r="V527" s="33">
        <v>0</v>
      </c>
      <c r="W527" s="33">
        <v>0</v>
      </c>
      <c r="X527" s="33">
        <v>2.3283064365386963E-10</v>
      </c>
      <c r="Y527" s="20">
        <f t="shared" si="99"/>
        <v>0.19901044843388191</v>
      </c>
      <c r="Z527" s="20">
        <f t="shared" si="100"/>
        <v>0.19901044843388191</v>
      </c>
      <c r="AA527" s="20">
        <f t="shared" si="101"/>
        <v>0.80098955156611806</v>
      </c>
      <c r="AB527" s="21">
        <f t="shared" si="102"/>
        <v>1</v>
      </c>
    </row>
    <row r="528" spans="1:28" ht="120" outlineLevel="4" x14ac:dyDescent="0.25">
      <c r="A528" s="15" t="s">
        <v>317</v>
      </c>
      <c r="B528" s="16" t="s">
        <v>30</v>
      </c>
      <c r="C528" s="16" t="s">
        <v>137</v>
      </c>
      <c r="D528" s="16" t="s">
        <v>138</v>
      </c>
      <c r="E528" s="16" t="s">
        <v>140</v>
      </c>
      <c r="F528" s="16" t="s">
        <v>33</v>
      </c>
      <c r="G528" s="16">
        <v>1310</v>
      </c>
      <c r="H528" s="16">
        <v>3460</v>
      </c>
      <c r="I528" s="17" t="s">
        <v>141</v>
      </c>
      <c r="J528" s="32">
        <v>2472865</v>
      </c>
      <c r="K528" s="33">
        <v>2472865</v>
      </c>
      <c r="L528" s="33">
        <v>0</v>
      </c>
      <c r="M528" s="33">
        <v>0</v>
      </c>
      <c r="N528" s="33">
        <v>0</v>
      </c>
      <c r="O528" s="33">
        <v>2472865</v>
      </c>
      <c r="P528" s="33">
        <v>0</v>
      </c>
      <c r="Q528" s="33">
        <v>1768509.27</v>
      </c>
      <c r="R528" s="33">
        <v>0</v>
      </c>
      <c r="S528" s="33">
        <v>704355.73</v>
      </c>
      <c r="T528" s="33">
        <v>704355.73</v>
      </c>
      <c r="U528" s="33">
        <v>0</v>
      </c>
      <c r="V528" s="33">
        <v>0</v>
      </c>
      <c r="W528" s="33">
        <v>0</v>
      </c>
      <c r="X528" s="33">
        <v>0</v>
      </c>
      <c r="Y528" s="20">
        <f t="shared" si="99"/>
        <v>0.28483387892181738</v>
      </c>
      <c r="Z528" s="20">
        <f t="shared" si="100"/>
        <v>0.28483387892181738</v>
      </c>
      <c r="AA528" s="20">
        <f t="shared" si="101"/>
        <v>0.71516612107818256</v>
      </c>
      <c r="AB528" s="21">
        <f t="shared" si="102"/>
        <v>1</v>
      </c>
    </row>
    <row r="529" spans="1:28" ht="75" outlineLevel="4" x14ac:dyDescent="0.25">
      <c r="A529" s="15" t="s">
        <v>317</v>
      </c>
      <c r="B529" s="16" t="s">
        <v>30</v>
      </c>
      <c r="C529" s="16" t="s">
        <v>137</v>
      </c>
      <c r="D529" s="16" t="s">
        <v>138</v>
      </c>
      <c r="E529" s="16" t="s">
        <v>142</v>
      </c>
      <c r="F529" s="16" t="s">
        <v>33</v>
      </c>
      <c r="G529" s="16">
        <v>1310</v>
      </c>
      <c r="H529" s="16">
        <v>3460</v>
      </c>
      <c r="I529" s="17" t="s">
        <v>143</v>
      </c>
      <c r="J529" s="32">
        <v>9601050</v>
      </c>
      <c r="K529" s="33">
        <v>9601050</v>
      </c>
      <c r="L529" s="33">
        <v>0</v>
      </c>
      <c r="M529" s="33">
        <v>0</v>
      </c>
      <c r="N529" s="33">
        <v>0</v>
      </c>
      <c r="O529" s="33">
        <v>9601050</v>
      </c>
      <c r="P529" s="33">
        <v>0</v>
      </c>
      <c r="Q529" s="33">
        <v>7046428.5499999998</v>
      </c>
      <c r="R529" s="33">
        <v>0</v>
      </c>
      <c r="S529" s="33">
        <v>2554621.4500000002</v>
      </c>
      <c r="T529" s="33">
        <v>2554621.4500000002</v>
      </c>
      <c r="U529" s="33">
        <v>0</v>
      </c>
      <c r="V529" s="33">
        <v>0</v>
      </c>
      <c r="W529" s="33">
        <v>0</v>
      </c>
      <c r="X529" s="33">
        <v>0</v>
      </c>
      <c r="Y529" s="20">
        <f t="shared" si="99"/>
        <v>0.2660772988371064</v>
      </c>
      <c r="Z529" s="20">
        <f t="shared" si="100"/>
        <v>0.2660772988371064</v>
      </c>
      <c r="AA529" s="20">
        <f t="shared" si="101"/>
        <v>0.7339227011628936</v>
      </c>
      <c r="AB529" s="21">
        <f t="shared" si="102"/>
        <v>1</v>
      </c>
    </row>
    <row r="530" spans="1:28" ht="150" outlineLevel="4" x14ac:dyDescent="0.25">
      <c r="A530" s="15" t="s">
        <v>317</v>
      </c>
      <c r="B530" s="16" t="s">
        <v>30</v>
      </c>
      <c r="C530" s="16" t="s">
        <v>137</v>
      </c>
      <c r="D530" s="16" t="s">
        <v>138</v>
      </c>
      <c r="E530" s="16" t="s">
        <v>273</v>
      </c>
      <c r="F530" s="16" t="s">
        <v>33</v>
      </c>
      <c r="G530" s="16">
        <v>1310</v>
      </c>
      <c r="H530" s="16">
        <v>3460</v>
      </c>
      <c r="I530" s="17" t="s">
        <v>319</v>
      </c>
      <c r="J530" s="32">
        <v>49760046333</v>
      </c>
      <c r="K530" s="33">
        <v>49760046333</v>
      </c>
      <c r="L530" s="33">
        <v>0</v>
      </c>
      <c r="M530" s="33">
        <v>0</v>
      </c>
      <c r="N530" s="33">
        <v>0</v>
      </c>
      <c r="O530" s="33">
        <v>49760046333</v>
      </c>
      <c r="P530" s="33">
        <v>0</v>
      </c>
      <c r="Q530" s="33">
        <v>0</v>
      </c>
      <c r="R530" s="33">
        <v>0</v>
      </c>
      <c r="S530" s="33">
        <v>12440011584</v>
      </c>
      <c r="T530" s="33">
        <v>12440011584</v>
      </c>
      <c r="U530" s="33">
        <v>2000000000</v>
      </c>
      <c r="V530" s="33">
        <v>37320034749</v>
      </c>
      <c r="W530" s="33">
        <v>2000000000</v>
      </c>
      <c r="X530" s="33">
        <v>35320034749</v>
      </c>
      <c r="Y530" s="20">
        <f t="shared" si="99"/>
        <v>0.25000000001507233</v>
      </c>
      <c r="Z530" s="20">
        <f t="shared" si="100"/>
        <v>0.25000000001507233</v>
      </c>
      <c r="AA530" s="20">
        <f t="shared" si="101"/>
        <v>0</v>
      </c>
      <c r="AB530" s="21">
        <f t="shared" si="102"/>
        <v>0.25000000001507233</v>
      </c>
    </row>
    <row r="531" spans="1:28" ht="150" outlineLevel="4" x14ac:dyDescent="0.25">
      <c r="A531" s="15" t="s">
        <v>317</v>
      </c>
      <c r="B531" s="16" t="s">
        <v>30</v>
      </c>
      <c r="C531" s="16" t="s">
        <v>137</v>
      </c>
      <c r="D531" s="16" t="s">
        <v>138</v>
      </c>
      <c r="E531" s="16" t="s">
        <v>273</v>
      </c>
      <c r="F531" s="16">
        <v>280</v>
      </c>
      <c r="G531" s="16">
        <v>1310</v>
      </c>
      <c r="H531" s="16">
        <v>3460</v>
      </c>
      <c r="I531" s="17" t="s">
        <v>319</v>
      </c>
      <c r="J531" s="33">
        <v>0</v>
      </c>
      <c r="K531" s="33">
        <v>12193824168</v>
      </c>
      <c r="L531" s="33">
        <v>0</v>
      </c>
      <c r="M531" s="33">
        <v>0</v>
      </c>
      <c r="N531" s="33">
        <v>0</v>
      </c>
      <c r="O531" s="33">
        <v>12193824168</v>
      </c>
      <c r="P531" s="33">
        <v>0</v>
      </c>
      <c r="Q531" s="33">
        <v>0</v>
      </c>
      <c r="R531" s="33">
        <v>0</v>
      </c>
      <c r="S531" s="33">
        <v>0</v>
      </c>
      <c r="T531" s="33">
        <v>0</v>
      </c>
      <c r="U531" s="33">
        <v>0</v>
      </c>
      <c r="V531" s="33">
        <v>12193824168</v>
      </c>
      <c r="W531" s="33">
        <v>0</v>
      </c>
      <c r="X531" s="33">
        <v>12193824168</v>
      </c>
      <c r="Y531" s="20">
        <f t="shared" si="99"/>
        <v>0</v>
      </c>
      <c r="Z531" s="20">
        <f t="shared" si="100"/>
        <v>0</v>
      </c>
      <c r="AA531" s="20">
        <f t="shared" si="101"/>
        <v>0</v>
      </c>
      <c r="AB531" s="21">
        <f t="shared" si="102"/>
        <v>0</v>
      </c>
    </row>
    <row r="532" spans="1:28" ht="150" outlineLevel="4" x14ac:dyDescent="0.25">
      <c r="A532" s="15" t="s">
        <v>317</v>
      </c>
      <c r="B532" s="16" t="s">
        <v>30</v>
      </c>
      <c r="C532" s="16" t="s">
        <v>137</v>
      </c>
      <c r="D532" s="16" t="s">
        <v>138</v>
      </c>
      <c r="E532" s="16" t="s">
        <v>275</v>
      </c>
      <c r="F532" s="16" t="s">
        <v>33</v>
      </c>
      <c r="G532" s="16">
        <v>1310</v>
      </c>
      <c r="H532" s="16">
        <v>3460</v>
      </c>
      <c r="I532" s="17" t="s">
        <v>320</v>
      </c>
      <c r="J532" s="32">
        <v>100000000</v>
      </c>
      <c r="K532" s="33">
        <v>100000000</v>
      </c>
      <c r="L532" s="33">
        <v>0</v>
      </c>
      <c r="M532" s="33">
        <v>0</v>
      </c>
      <c r="N532" s="33">
        <v>0</v>
      </c>
      <c r="O532" s="33">
        <v>100000000</v>
      </c>
      <c r="P532" s="33">
        <v>0</v>
      </c>
      <c r="Q532" s="33">
        <v>50000000</v>
      </c>
      <c r="R532" s="33">
        <v>0</v>
      </c>
      <c r="S532" s="33">
        <v>0</v>
      </c>
      <c r="T532" s="33">
        <v>0</v>
      </c>
      <c r="U532" s="33">
        <v>0</v>
      </c>
      <c r="V532" s="33">
        <v>50000000</v>
      </c>
      <c r="W532" s="33">
        <v>0</v>
      </c>
      <c r="X532" s="33">
        <v>50000000</v>
      </c>
      <c r="Y532" s="20">
        <f t="shared" si="99"/>
        <v>0</v>
      </c>
      <c r="Z532" s="20">
        <f t="shared" si="100"/>
        <v>0</v>
      </c>
      <c r="AA532" s="20">
        <f t="shared" si="101"/>
        <v>0.5</v>
      </c>
      <c r="AB532" s="21">
        <f t="shared" si="102"/>
        <v>0.5</v>
      </c>
    </row>
    <row r="533" spans="1:28" ht="105" outlineLevel="4" x14ac:dyDescent="0.25">
      <c r="A533" s="15" t="s">
        <v>317</v>
      </c>
      <c r="B533" s="16" t="s">
        <v>30</v>
      </c>
      <c r="C533" s="16" t="s">
        <v>137</v>
      </c>
      <c r="D533" s="16" t="s">
        <v>138</v>
      </c>
      <c r="E533" s="16" t="s">
        <v>321</v>
      </c>
      <c r="F533" s="16" t="s">
        <v>33</v>
      </c>
      <c r="G533" s="16">
        <v>1310</v>
      </c>
      <c r="H533" s="16">
        <v>3460</v>
      </c>
      <c r="I533" s="17" t="s">
        <v>322</v>
      </c>
      <c r="J533" s="32">
        <v>44000000000</v>
      </c>
      <c r="K533" s="33">
        <v>44000000000</v>
      </c>
      <c r="L533" s="33">
        <v>0</v>
      </c>
      <c r="M533" s="33">
        <v>0</v>
      </c>
      <c r="N533" s="33">
        <v>26981471</v>
      </c>
      <c r="O533" s="33">
        <v>44000000000</v>
      </c>
      <c r="P533" s="33">
        <v>0</v>
      </c>
      <c r="Q533" s="33">
        <v>1236131446.0999999</v>
      </c>
      <c r="R533" s="33">
        <v>0</v>
      </c>
      <c r="S533" s="33">
        <v>8104868071.8999996</v>
      </c>
      <c r="T533" s="33">
        <v>8102983860.6999998</v>
      </c>
      <c r="U533" s="33">
        <v>0</v>
      </c>
      <c r="V533" s="33">
        <v>34659000482</v>
      </c>
      <c r="W533" s="33">
        <v>0</v>
      </c>
      <c r="X533" s="33">
        <v>34659000482</v>
      </c>
      <c r="Y533" s="20">
        <f t="shared" si="99"/>
        <v>0.18420154708863634</v>
      </c>
      <c r="Z533" s="20">
        <f t="shared" si="100"/>
        <v>0.18420154708863634</v>
      </c>
      <c r="AA533" s="20">
        <f t="shared" si="101"/>
        <v>2.8093896502272724E-2</v>
      </c>
      <c r="AB533" s="21">
        <f t="shared" si="102"/>
        <v>0.21229544359090907</v>
      </c>
    </row>
    <row r="534" spans="1:28" ht="105" outlineLevel="4" x14ac:dyDescent="0.25">
      <c r="A534" s="15" t="s">
        <v>317</v>
      </c>
      <c r="B534" s="16" t="s">
        <v>30</v>
      </c>
      <c r="C534" s="16" t="s">
        <v>137</v>
      </c>
      <c r="D534" s="16" t="s">
        <v>138</v>
      </c>
      <c r="E534" s="16" t="s">
        <v>156</v>
      </c>
      <c r="F534" s="16" t="s">
        <v>33</v>
      </c>
      <c r="G534" s="16">
        <v>1310</v>
      </c>
      <c r="H534" s="16">
        <v>3460</v>
      </c>
      <c r="I534" s="17" t="s">
        <v>323</v>
      </c>
      <c r="J534" s="32">
        <v>17168862413</v>
      </c>
      <c r="K534" s="33">
        <v>17168862413</v>
      </c>
      <c r="L534" s="33">
        <v>0</v>
      </c>
      <c r="M534" s="33">
        <v>0</v>
      </c>
      <c r="N534" s="33">
        <v>0</v>
      </c>
      <c r="O534" s="33">
        <v>17168862413</v>
      </c>
      <c r="P534" s="33">
        <v>0</v>
      </c>
      <c r="Q534" s="33">
        <v>21198415.920000002</v>
      </c>
      <c r="R534" s="33">
        <v>0</v>
      </c>
      <c r="S534" s="33">
        <v>17147635619.48</v>
      </c>
      <c r="T534" s="33">
        <v>17146021889.719999</v>
      </c>
      <c r="U534" s="33">
        <v>28377.599999999999</v>
      </c>
      <c r="V534" s="33">
        <v>28377.599999999999</v>
      </c>
      <c r="W534" s="33">
        <v>0</v>
      </c>
      <c r="X534" s="33">
        <v>28377.60000038147</v>
      </c>
      <c r="Y534" s="20">
        <f t="shared" si="99"/>
        <v>0.99876364589514521</v>
      </c>
      <c r="Z534" s="20">
        <f t="shared" si="100"/>
        <v>0.99876364589514521</v>
      </c>
      <c r="AA534" s="20">
        <f t="shared" si="101"/>
        <v>1.2347012521894802E-3</v>
      </c>
      <c r="AB534" s="21">
        <f t="shared" si="102"/>
        <v>0.99999834714733471</v>
      </c>
    </row>
    <row r="535" spans="1:28" ht="105" outlineLevel="4" x14ac:dyDescent="0.25">
      <c r="A535" s="15" t="s">
        <v>317</v>
      </c>
      <c r="B535" s="16" t="s">
        <v>30</v>
      </c>
      <c r="C535" s="16" t="s">
        <v>137</v>
      </c>
      <c r="D535" s="16" t="s">
        <v>138</v>
      </c>
      <c r="E535" s="16" t="s">
        <v>158</v>
      </c>
      <c r="F535" s="16" t="s">
        <v>33</v>
      </c>
      <c r="G535" s="16">
        <v>1310</v>
      </c>
      <c r="H535" s="16">
        <v>3460</v>
      </c>
      <c r="I535" s="17" t="s">
        <v>324</v>
      </c>
      <c r="J535" s="32">
        <v>23938121696</v>
      </c>
      <c r="K535" s="33">
        <v>23938121696</v>
      </c>
      <c r="L535" s="33">
        <v>0</v>
      </c>
      <c r="M535" s="33">
        <v>0</v>
      </c>
      <c r="N535" s="33">
        <v>0</v>
      </c>
      <c r="O535" s="33">
        <v>23938121696</v>
      </c>
      <c r="P535" s="33">
        <v>0</v>
      </c>
      <c r="Q535" s="33">
        <v>3691536066</v>
      </c>
      <c r="R535" s="33">
        <v>0</v>
      </c>
      <c r="S535" s="33">
        <v>0</v>
      </c>
      <c r="T535" s="33">
        <v>0</v>
      </c>
      <c r="U535" s="33">
        <v>0</v>
      </c>
      <c r="V535" s="33">
        <v>20246585630</v>
      </c>
      <c r="W535" s="33">
        <v>0</v>
      </c>
      <c r="X535" s="33">
        <v>20246585630</v>
      </c>
      <c r="Y535" s="20">
        <f t="shared" si="99"/>
        <v>0</v>
      </c>
      <c r="Z535" s="20">
        <f t="shared" si="100"/>
        <v>0</v>
      </c>
      <c r="AA535" s="20">
        <f t="shared" si="101"/>
        <v>0.15421160076301418</v>
      </c>
      <c r="AB535" s="21">
        <f t="shared" si="102"/>
        <v>0.15421160076301418</v>
      </c>
    </row>
    <row r="536" spans="1:28" ht="135" outlineLevel="4" x14ac:dyDescent="0.25">
      <c r="A536" s="15" t="s">
        <v>317</v>
      </c>
      <c r="B536" s="16" t="s">
        <v>30</v>
      </c>
      <c r="C536" s="16" t="s">
        <v>137</v>
      </c>
      <c r="D536" s="16" t="s">
        <v>138</v>
      </c>
      <c r="E536" s="16" t="s">
        <v>325</v>
      </c>
      <c r="F536" s="16" t="s">
        <v>33</v>
      </c>
      <c r="G536" s="16">
        <v>1310</v>
      </c>
      <c r="H536" s="16">
        <v>3460</v>
      </c>
      <c r="I536" s="17" t="s">
        <v>326</v>
      </c>
      <c r="J536" s="32">
        <v>10221512018</v>
      </c>
      <c r="K536" s="33">
        <v>10221512018</v>
      </c>
      <c r="L536" s="33">
        <v>0</v>
      </c>
      <c r="M536" s="33">
        <v>0</v>
      </c>
      <c r="N536" s="33">
        <v>0</v>
      </c>
      <c r="O536" s="33">
        <v>10221512018</v>
      </c>
      <c r="P536" s="33">
        <v>0</v>
      </c>
      <c r="Q536" s="33">
        <v>128028166.73</v>
      </c>
      <c r="R536" s="33">
        <v>0</v>
      </c>
      <c r="S536" s="33">
        <v>5796971833.2700005</v>
      </c>
      <c r="T536" s="33">
        <v>5796579878.1000004</v>
      </c>
      <c r="U536" s="33">
        <v>0</v>
      </c>
      <c r="V536" s="33">
        <v>4296512018</v>
      </c>
      <c r="W536" s="33">
        <v>0</v>
      </c>
      <c r="X536" s="33">
        <v>4296512018</v>
      </c>
      <c r="Y536" s="20">
        <f t="shared" si="99"/>
        <v>0.56713447316420307</v>
      </c>
      <c r="Z536" s="20">
        <f t="shared" si="100"/>
        <v>0.56713447316420307</v>
      </c>
      <c r="AA536" s="20">
        <f t="shared" si="101"/>
        <v>1.2525364789919871E-2</v>
      </c>
      <c r="AB536" s="21">
        <f t="shared" si="102"/>
        <v>0.5796598379541229</v>
      </c>
    </row>
    <row r="537" spans="1:28" ht="105" outlineLevel="4" x14ac:dyDescent="0.25">
      <c r="A537" s="15" t="s">
        <v>317</v>
      </c>
      <c r="B537" s="16" t="s">
        <v>30</v>
      </c>
      <c r="C537" s="16" t="s">
        <v>137</v>
      </c>
      <c r="D537" s="16" t="s">
        <v>138</v>
      </c>
      <c r="E537" s="16" t="s">
        <v>327</v>
      </c>
      <c r="F537" s="16" t="s">
        <v>33</v>
      </c>
      <c r="G537" s="16">
        <v>1310</v>
      </c>
      <c r="H537" s="16">
        <v>3460</v>
      </c>
      <c r="I537" s="17" t="s">
        <v>328</v>
      </c>
      <c r="J537" s="32">
        <v>50000000000</v>
      </c>
      <c r="K537" s="33">
        <v>50000000000</v>
      </c>
      <c r="L537" s="33">
        <v>0</v>
      </c>
      <c r="M537" s="33">
        <v>0</v>
      </c>
      <c r="N537" s="33">
        <v>0</v>
      </c>
      <c r="O537" s="33">
        <v>50000000000</v>
      </c>
      <c r="P537" s="33">
        <v>0</v>
      </c>
      <c r="Q537" s="33">
        <v>0</v>
      </c>
      <c r="R537" s="33">
        <v>0</v>
      </c>
      <c r="S537" s="33">
        <v>0</v>
      </c>
      <c r="T537" s="33">
        <v>0</v>
      </c>
      <c r="U537" s="33">
        <v>0</v>
      </c>
      <c r="V537" s="33">
        <v>50000000000</v>
      </c>
      <c r="W537" s="33">
        <v>0</v>
      </c>
      <c r="X537" s="33">
        <v>50000000000</v>
      </c>
      <c r="Y537" s="20">
        <f t="shared" si="99"/>
        <v>0</v>
      </c>
      <c r="Z537" s="20">
        <f t="shared" si="100"/>
        <v>0</v>
      </c>
      <c r="AA537" s="20">
        <f t="shared" si="101"/>
        <v>0</v>
      </c>
      <c r="AB537" s="21">
        <f t="shared" si="102"/>
        <v>0</v>
      </c>
    </row>
    <row r="538" spans="1:28" ht="105" outlineLevel="4" x14ac:dyDescent="0.25">
      <c r="A538" s="15" t="s">
        <v>317</v>
      </c>
      <c r="B538" s="16" t="s">
        <v>30</v>
      </c>
      <c r="C538" s="16" t="s">
        <v>137</v>
      </c>
      <c r="D538" s="16" t="s">
        <v>138</v>
      </c>
      <c r="E538" s="16" t="s">
        <v>329</v>
      </c>
      <c r="F538" s="16" t="s">
        <v>33</v>
      </c>
      <c r="G538" s="16">
        <v>1310</v>
      </c>
      <c r="H538" s="16">
        <v>3460</v>
      </c>
      <c r="I538" s="17" t="s">
        <v>330</v>
      </c>
      <c r="J538" s="32">
        <v>272712000</v>
      </c>
      <c r="K538" s="33">
        <v>272712000</v>
      </c>
      <c r="L538" s="33">
        <v>0</v>
      </c>
      <c r="M538" s="33">
        <v>0</v>
      </c>
      <c r="N538" s="33">
        <v>0</v>
      </c>
      <c r="O538" s="33">
        <v>272712000</v>
      </c>
      <c r="P538" s="33">
        <v>0</v>
      </c>
      <c r="Q538" s="33">
        <v>17494000</v>
      </c>
      <c r="R538" s="33">
        <v>0</v>
      </c>
      <c r="S538" s="33">
        <v>64319600</v>
      </c>
      <c r="T538" s="33">
        <v>64319600</v>
      </c>
      <c r="U538" s="33">
        <v>0</v>
      </c>
      <c r="V538" s="33">
        <v>190898400</v>
      </c>
      <c r="W538" s="33">
        <v>0</v>
      </c>
      <c r="X538" s="33">
        <v>190898400</v>
      </c>
      <c r="Y538" s="20">
        <f t="shared" si="99"/>
        <v>0.23585174103083106</v>
      </c>
      <c r="Z538" s="20">
        <f t="shared" si="100"/>
        <v>0.23585174103083106</v>
      </c>
      <c r="AA538" s="20">
        <f t="shared" si="101"/>
        <v>6.4148258969168939E-2</v>
      </c>
      <c r="AB538" s="21">
        <f t="shared" si="102"/>
        <v>0.3</v>
      </c>
    </row>
    <row r="539" spans="1:28" ht="120" outlineLevel="4" x14ac:dyDescent="0.25">
      <c r="A539" s="15" t="s">
        <v>317</v>
      </c>
      <c r="B539" s="16" t="s">
        <v>30</v>
      </c>
      <c r="C539" s="16" t="s">
        <v>137</v>
      </c>
      <c r="D539" s="16" t="s">
        <v>138</v>
      </c>
      <c r="E539" s="16" t="s">
        <v>331</v>
      </c>
      <c r="F539" s="16" t="s">
        <v>33</v>
      </c>
      <c r="G539" s="16">
        <v>1310</v>
      </c>
      <c r="H539" s="16">
        <v>3460</v>
      </c>
      <c r="I539" s="17" t="s">
        <v>332</v>
      </c>
      <c r="J539" s="32">
        <v>11000000000</v>
      </c>
      <c r="K539" s="33">
        <v>11000000000</v>
      </c>
      <c r="L539" s="33">
        <v>0</v>
      </c>
      <c r="M539" s="33">
        <v>0</v>
      </c>
      <c r="N539" s="33">
        <v>0</v>
      </c>
      <c r="O539" s="33">
        <v>11000000000</v>
      </c>
      <c r="P539" s="33">
        <v>0</v>
      </c>
      <c r="Q539" s="33">
        <v>0</v>
      </c>
      <c r="R539" s="33">
        <v>0</v>
      </c>
      <c r="S539" s="33">
        <v>0</v>
      </c>
      <c r="T539" s="33">
        <v>0</v>
      </c>
      <c r="U539" s="33">
        <v>0</v>
      </c>
      <c r="V539" s="33">
        <v>11000000000</v>
      </c>
      <c r="W539" s="33">
        <v>0</v>
      </c>
      <c r="X539" s="33">
        <v>11000000000</v>
      </c>
      <c r="Y539" s="20">
        <f t="shared" si="99"/>
        <v>0</v>
      </c>
      <c r="Z539" s="20">
        <f t="shared" si="100"/>
        <v>0</v>
      </c>
      <c r="AA539" s="20">
        <f t="shared" si="101"/>
        <v>0</v>
      </c>
      <c r="AB539" s="21">
        <f t="shared" si="102"/>
        <v>0</v>
      </c>
    </row>
    <row r="540" spans="1:28" ht="135" outlineLevel="4" x14ac:dyDescent="0.25">
      <c r="A540" s="15" t="s">
        <v>317</v>
      </c>
      <c r="B540" s="16" t="s">
        <v>30</v>
      </c>
      <c r="C540" s="16" t="s">
        <v>137</v>
      </c>
      <c r="D540" s="16" t="s">
        <v>138</v>
      </c>
      <c r="E540" s="16" t="s">
        <v>333</v>
      </c>
      <c r="F540" s="16" t="s">
        <v>33</v>
      </c>
      <c r="G540" s="16">
        <v>1310</v>
      </c>
      <c r="H540" s="16">
        <v>3460</v>
      </c>
      <c r="I540" s="17" t="s">
        <v>334</v>
      </c>
      <c r="J540" s="32">
        <v>698259184</v>
      </c>
      <c r="K540" s="33">
        <v>698259184</v>
      </c>
      <c r="L540" s="33">
        <v>0</v>
      </c>
      <c r="M540" s="33">
        <v>0</v>
      </c>
      <c r="N540" s="33">
        <v>0</v>
      </c>
      <c r="O540" s="33">
        <v>698259184</v>
      </c>
      <c r="P540" s="33">
        <v>0</v>
      </c>
      <c r="Q540" s="33">
        <v>0</v>
      </c>
      <c r="R540" s="33">
        <v>0</v>
      </c>
      <c r="S540" s="33">
        <v>174564795</v>
      </c>
      <c r="T540" s="33">
        <v>174564795</v>
      </c>
      <c r="U540" s="33">
        <v>0</v>
      </c>
      <c r="V540" s="33">
        <v>523694389</v>
      </c>
      <c r="W540" s="33">
        <v>0</v>
      </c>
      <c r="X540" s="33">
        <v>523694389</v>
      </c>
      <c r="Y540" s="20">
        <f t="shared" si="99"/>
        <v>0.24999999856786703</v>
      </c>
      <c r="Z540" s="20">
        <f t="shared" si="100"/>
        <v>0.24999999856786703</v>
      </c>
      <c r="AA540" s="20">
        <f t="shared" si="101"/>
        <v>0</v>
      </c>
      <c r="AB540" s="21">
        <f t="shared" si="102"/>
        <v>0.24999999856786703</v>
      </c>
    </row>
    <row r="541" spans="1:28" ht="120" outlineLevel="4" x14ac:dyDescent="0.25">
      <c r="A541" s="15" t="s">
        <v>317</v>
      </c>
      <c r="B541" s="16" t="s">
        <v>30</v>
      </c>
      <c r="C541" s="16" t="s">
        <v>137</v>
      </c>
      <c r="D541" s="16" t="s">
        <v>138</v>
      </c>
      <c r="E541" s="16" t="s">
        <v>180</v>
      </c>
      <c r="F541" s="16" t="s">
        <v>33</v>
      </c>
      <c r="G541" s="16">
        <v>1310</v>
      </c>
      <c r="H541" s="16">
        <v>3460</v>
      </c>
      <c r="I541" s="17" t="s">
        <v>335</v>
      </c>
      <c r="J541" s="32">
        <v>100000000</v>
      </c>
      <c r="K541" s="33">
        <v>100000000</v>
      </c>
      <c r="L541" s="33">
        <v>0</v>
      </c>
      <c r="M541" s="33">
        <v>0</v>
      </c>
      <c r="N541" s="33">
        <v>0</v>
      </c>
      <c r="O541" s="33">
        <v>100000000</v>
      </c>
      <c r="P541" s="33">
        <v>0</v>
      </c>
      <c r="Q541" s="33">
        <v>0</v>
      </c>
      <c r="R541" s="33">
        <v>0</v>
      </c>
      <c r="S541" s="33">
        <v>100000000</v>
      </c>
      <c r="T541" s="33">
        <v>100000000</v>
      </c>
      <c r="U541" s="33">
        <v>0</v>
      </c>
      <c r="V541" s="33">
        <v>0</v>
      </c>
      <c r="W541" s="33">
        <v>0</v>
      </c>
      <c r="X541" s="33">
        <v>0</v>
      </c>
      <c r="Y541" s="20">
        <f t="shared" si="99"/>
        <v>1</v>
      </c>
      <c r="Z541" s="20">
        <f t="shared" si="100"/>
        <v>1</v>
      </c>
      <c r="AA541" s="20">
        <f t="shared" si="101"/>
        <v>0</v>
      </c>
      <c r="AB541" s="21">
        <f t="shared" si="102"/>
        <v>1</v>
      </c>
    </row>
    <row r="542" spans="1:28" ht="150" outlineLevel="4" x14ac:dyDescent="0.25">
      <c r="A542" s="15" t="s">
        <v>317</v>
      </c>
      <c r="B542" s="16" t="s">
        <v>30</v>
      </c>
      <c r="C542" s="16" t="s">
        <v>137</v>
      </c>
      <c r="D542" s="16" t="s">
        <v>138</v>
      </c>
      <c r="E542" s="16" t="s">
        <v>336</v>
      </c>
      <c r="F542" s="16" t="s">
        <v>33</v>
      </c>
      <c r="G542" s="16">
        <v>1310</v>
      </c>
      <c r="H542" s="16">
        <v>3460</v>
      </c>
      <c r="I542" s="17" t="s">
        <v>337</v>
      </c>
      <c r="J542" s="32">
        <v>100000000</v>
      </c>
      <c r="K542" s="33">
        <v>87806631.620000005</v>
      </c>
      <c r="L542" s="33">
        <v>0</v>
      </c>
      <c r="M542" s="33">
        <v>0</v>
      </c>
      <c r="N542" s="33">
        <v>0</v>
      </c>
      <c r="O542" s="33">
        <v>87806631.620000005</v>
      </c>
      <c r="P542" s="33">
        <v>0</v>
      </c>
      <c r="Q542" s="33">
        <v>12806633.619999999</v>
      </c>
      <c r="R542" s="33">
        <v>0</v>
      </c>
      <c r="S542" s="33">
        <v>0</v>
      </c>
      <c r="T542" s="33">
        <v>0</v>
      </c>
      <c r="U542" s="33">
        <v>0</v>
      </c>
      <c r="V542" s="33">
        <v>74999998</v>
      </c>
      <c r="W542" s="33">
        <v>0</v>
      </c>
      <c r="X542" s="33">
        <v>74999998</v>
      </c>
      <c r="Y542" s="20">
        <f t="shared" si="99"/>
        <v>0</v>
      </c>
      <c r="Z542" s="20">
        <f t="shared" si="100"/>
        <v>0</v>
      </c>
      <c r="AA542" s="20">
        <f t="shared" si="101"/>
        <v>0.14585041452703887</v>
      </c>
      <c r="AB542" s="21">
        <f t="shared" si="102"/>
        <v>0.14585041452703887</v>
      </c>
    </row>
    <row r="543" spans="1:28" ht="225" outlineLevel="4" x14ac:dyDescent="0.25">
      <c r="A543" s="15" t="s">
        <v>317</v>
      </c>
      <c r="B543" s="16" t="s">
        <v>30</v>
      </c>
      <c r="C543" s="16" t="s">
        <v>137</v>
      </c>
      <c r="D543" s="16" t="s">
        <v>138</v>
      </c>
      <c r="E543" s="16" t="s">
        <v>184</v>
      </c>
      <c r="F543" s="16" t="s">
        <v>33</v>
      </c>
      <c r="G543" s="16">
        <v>1310</v>
      </c>
      <c r="H543" s="16">
        <v>3460</v>
      </c>
      <c r="I543" s="17" t="s">
        <v>338</v>
      </c>
      <c r="J543" s="32">
        <v>1617495395</v>
      </c>
      <c r="K543" s="33">
        <v>1617495395</v>
      </c>
      <c r="L543" s="33">
        <v>0</v>
      </c>
      <c r="M543" s="33">
        <v>0</v>
      </c>
      <c r="N543" s="33">
        <v>0</v>
      </c>
      <c r="O543" s="33">
        <v>1617495395</v>
      </c>
      <c r="P543" s="33">
        <v>0</v>
      </c>
      <c r="Q543" s="33">
        <v>0</v>
      </c>
      <c r="R543" s="33">
        <v>0</v>
      </c>
      <c r="S543" s="33">
        <v>404373846</v>
      </c>
      <c r="T543" s="33">
        <v>404373846</v>
      </c>
      <c r="U543" s="33">
        <v>0</v>
      </c>
      <c r="V543" s="33">
        <v>1213121549</v>
      </c>
      <c r="W543" s="33">
        <v>0</v>
      </c>
      <c r="X543" s="33">
        <v>1213121549</v>
      </c>
      <c r="Y543" s="20">
        <f t="shared" si="99"/>
        <v>0.2499999982998406</v>
      </c>
      <c r="Z543" s="20">
        <f t="shared" si="100"/>
        <v>0.2499999982998406</v>
      </c>
      <c r="AA543" s="20">
        <f t="shared" si="101"/>
        <v>0</v>
      </c>
      <c r="AB543" s="21">
        <f t="shared" si="102"/>
        <v>0.2499999982998406</v>
      </c>
    </row>
    <row r="544" spans="1:28" ht="105" outlineLevel="4" x14ac:dyDescent="0.25">
      <c r="A544" s="15" t="s">
        <v>317</v>
      </c>
      <c r="B544" s="16" t="s">
        <v>30</v>
      </c>
      <c r="C544" s="16" t="s">
        <v>137</v>
      </c>
      <c r="D544" s="16" t="s">
        <v>138</v>
      </c>
      <c r="E544" s="16" t="s">
        <v>162</v>
      </c>
      <c r="F544" s="16" t="s">
        <v>33</v>
      </c>
      <c r="G544" s="16">
        <v>1310</v>
      </c>
      <c r="H544" s="16">
        <v>3460</v>
      </c>
      <c r="I544" s="17" t="s">
        <v>339</v>
      </c>
      <c r="J544" s="32">
        <v>50000000</v>
      </c>
      <c r="K544" s="33">
        <v>50000000</v>
      </c>
      <c r="L544" s="33">
        <v>0</v>
      </c>
      <c r="M544" s="33">
        <v>0</v>
      </c>
      <c r="N544" s="33">
        <v>0</v>
      </c>
      <c r="O544" s="33">
        <v>50000000</v>
      </c>
      <c r="P544" s="33">
        <v>0</v>
      </c>
      <c r="Q544" s="33">
        <v>0</v>
      </c>
      <c r="R544" s="33">
        <v>0</v>
      </c>
      <c r="S544" s="33">
        <v>0</v>
      </c>
      <c r="T544" s="33">
        <v>0</v>
      </c>
      <c r="U544" s="33">
        <v>0</v>
      </c>
      <c r="V544" s="33">
        <v>50000000</v>
      </c>
      <c r="W544" s="33">
        <v>0</v>
      </c>
      <c r="X544" s="33">
        <v>50000000</v>
      </c>
      <c r="Y544" s="20">
        <f t="shared" si="99"/>
        <v>0</v>
      </c>
      <c r="Z544" s="20">
        <f t="shared" si="100"/>
        <v>0</v>
      </c>
      <c r="AA544" s="20">
        <f t="shared" si="101"/>
        <v>0</v>
      </c>
      <c r="AB544" s="21">
        <f t="shared" si="102"/>
        <v>0</v>
      </c>
    </row>
    <row r="545" spans="1:28" ht="165" outlineLevel="4" x14ac:dyDescent="0.25">
      <c r="A545" s="15" t="s">
        <v>317</v>
      </c>
      <c r="B545" s="16" t="s">
        <v>30</v>
      </c>
      <c r="C545" s="16" t="s">
        <v>137</v>
      </c>
      <c r="D545" s="16" t="s">
        <v>340</v>
      </c>
      <c r="E545" s="16"/>
      <c r="F545" s="16" t="s">
        <v>33</v>
      </c>
      <c r="G545" s="16">
        <v>1320</v>
      </c>
      <c r="H545" s="16">
        <v>3460</v>
      </c>
      <c r="I545" s="17" t="s">
        <v>341</v>
      </c>
      <c r="J545" s="32">
        <v>5103470151</v>
      </c>
      <c r="K545" s="33">
        <v>5103470151</v>
      </c>
      <c r="L545" s="33">
        <v>0</v>
      </c>
      <c r="M545" s="33">
        <v>0</v>
      </c>
      <c r="N545" s="33">
        <v>13200500</v>
      </c>
      <c r="O545" s="33">
        <v>5103470151</v>
      </c>
      <c r="P545" s="33">
        <v>0</v>
      </c>
      <c r="Q545" s="33">
        <v>819665034</v>
      </c>
      <c r="R545" s="33">
        <v>0</v>
      </c>
      <c r="S545" s="33">
        <v>456202500</v>
      </c>
      <c r="T545" s="33">
        <v>455289500</v>
      </c>
      <c r="U545" s="33">
        <v>0</v>
      </c>
      <c r="V545" s="33">
        <v>3827602617</v>
      </c>
      <c r="W545" s="33">
        <v>0</v>
      </c>
      <c r="X545" s="33">
        <v>3827602617</v>
      </c>
      <c r="Y545" s="20">
        <f t="shared" si="99"/>
        <v>8.9390647246287772E-2</v>
      </c>
      <c r="Z545" s="20">
        <f t="shared" si="100"/>
        <v>8.9390647246287772E-2</v>
      </c>
      <c r="AA545" s="20">
        <f t="shared" si="101"/>
        <v>0.16060935201891807</v>
      </c>
      <c r="AB545" s="21">
        <f t="shared" si="102"/>
        <v>0.24999999926520583</v>
      </c>
    </row>
    <row r="546" spans="1:28" ht="45" outlineLevel="4" x14ac:dyDescent="0.25">
      <c r="A546" s="15" t="s">
        <v>317</v>
      </c>
      <c r="B546" s="16" t="s">
        <v>30</v>
      </c>
      <c r="C546" s="16" t="s">
        <v>137</v>
      </c>
      <c r="D546" s="16" t="s">
        <v>174</v>
      </c>
      <c r="E546" s="16"/>
      <c r="F546" s="16" t="s">
        <v>33</v>
      </c>
      <c r="G546" s="16">
        <v>1320</v>
      </c>
      <c r="H546" s="16">
        <v>3460</v>
      </c>
      <c r="I546" s="17" t="s">
        <v>175</v>
      </c>
      <c r="J546" s="32">
        <v>11806397</v>
      </c>
      <c r="K546" s="33">
        <v>11806397</v>
      </c>
      <c r="L546" s="33">
        <v>0</v>
      </c>
      <c r="M546" s="33">
        <v>0</v>
      </c>
      <c r="N546" s="33">
        <v>0</v>
      </c>
      <c r="O546" s="33">
        <v>11806397</v>
      </c>
      <c r="P546" s="33">
        <v>0</v>
      </c>
      <c r="Q546" s="33">
        <v>0</v>
      </c>
      <c r="R546" s="33">
        <v>0</v>
      </c>
      <c r="S546" s="33">
        <v>623985.84</v>
      </c>
      <c r="T546" s="33">
        <v>623985.84</v>
      </c>
      <c r="U546" s="33">
        <v>11182411.16</v>
      </c>
      <c r="V546" s="33">
        <v>11182411.16</v>
      </c>
      <c r="W546" s="33">
        <v>0</v>
      </c>
      <c r="X546" s="33">
        <v>11182411.16</v>
      </c>
      <c r="Y546" s="20">
        <f t="shared" si="99"/>
        <v>5.2851504146438577E-2</v>
      </c>
      <c r="Z546" s="20">
        <f t="shared" si="100"/>
        <v>5.2851504146438577E-2</v>
      </c>
      <c r="AA546" s="20">
        <f t="shared" si="101"/>
        <v>0</v>
      </c>
      <c r="AB546" s="21">
        <f t="shared" si="102"/>
        <v>5.2851504146438577E-2</v>
      </c>
    </row>
    <row r="547" spans="1:28" ht="105" outlineLevel="4" x14ac:dyDescent="0.25">
      <c r="A547" s="15" t="s">
        <v>317</v>
      </c>
      <c r="B547" s="16" t="s">
        <v>30</v>
      </c>
      <c r="C547" s="16" t="s">
        <v>137</v>
      </c>
      <c r="D547" s="16" t="s">
        <v>259</v>
      </c>
      <c r="E547" s="16"/>
      <c r="F547" s="16" t="s">
        <v>33</v>
      </c>
      <c r="G547" s="16">
        <v>1320</v>
      </c>
      <c r="H547" s="16">
        <v>3460</v>
      </c>
      <c r="I547" s="17" t="s">
        <v>342</v>
      </c>
      <c r="J547" s="33">
        <v>0</v>
      </c>
      <c r="K547" s="33">
        <v>12193368.380000001</v>
      </c>
      <c r="L547" s="33">
        <v>0</v>
      </c>
      <c r="M547" s="33">
        <v>0</v>
      </c>
      <c r="N547" s="33">
        <v>0</v>
      </c>
      <c r="O547" s="33">
        <v>12193368.380000001</v>
      </c>
      <c r="P547" s="33">
        <v>0</v>
      </c>
      <c r="Q547" s="33">
        <v>0</v>
      </c>
      <c r="R547" s="33">
        <v>0</v>
      </c>
      <c r="S547" s="33">
        <v>12193368.380000001</v>
      </c>
      <c r="T547" s="33">
        <v>12193368.380000001</v>
      </c>
      <c r="U547" s="33">
        <v>0</v>
      </c>
      <c r="V547" s="33">
        <v>0</v>
      </c>
      <c r="W547" s="33">
        <v>0</v>
      </c>
      <c r="X547" s="33">
        <v>0</v>
      </c>
      <c r="Y547" s="20">
        <f t="shared" si="99"/>
        <v>1</v>
      </c>
      <c r="Z547" s="20">
        <f t="shared" si="100"/>
        <v>1</v>
      </c>
      <c r="AA547" s="20">
        <f t="shared" si="101"/>
        <v>0</v>
      </c>
      <c r="AB547" s="21">
        <f t="shared" si="102"/>
        <v>1</v>
      </c>
    </row>
    <row r="548" spans="1:28" outlineLevel="3" x14ac:dyDescent="0.25">
      <c r="A548" s="37"/>
      <c r="B548" s="37"/>
      <c r="C548" s="36" t="s">
        <v>466</v>
      </c>
      <c r="D548" s="37"/>
      <c r="E548" s="37"/>
      <c r="F548" s="37"/>
      <c r="G548" s="37"/>
      <c r="H548" s="37"/>
      <c r="I548" s="38"/>
      <c r="J548" s="39">
        <f t="shared" ref="J548:X548" si="104">SUBTOTAL(9,J527:J547)</f>
        <v>214160288046</v>
      </c>
      <c r="K548" s="40">
        <f t="shared" si="104"/>
        <v>226354112214</v>
      </c>
      <c r="L548" s="40">
        <f t="shared" si="104"/>
        <v>0</v>
      </c>
      <c r="M548" s="40">
        <f t="shared" si="104"/>
        <v>0</v>
      </c>
      <c r="N548" s="40">
        <f>SUBTOTAL(9,N527:N547)</f>
        <v>40181971</v>
      </c>
      <c r="O548" s="40">
        <f t="shared" si="104"/>
        <v>226354112214</v>
      </c>
      <c r="P548" s="40">
        <f t="shared" si="104"/>
        <v>0</v>
      </c>
      <c r="Q548" s="40">
        <f t="shared" si="104"/>
        <v>5990423401.9899988</v>
      </c>
      <c r="R548" s="40">
        <f t="shared" si="104"/>
        <v>0</v>
      </c>
      <c r="S548" s="40">
        <f t="shared" si="104"/>
        <v>44706204023.249992</v>
      </c>
      <c r="T548" s="40">
        <f t="shared" si="104"/>
        <v>44701401127.119987</v>
      </c>
      <c r="U548" s="40">
        <f t="shared" si="104"/>
        <v>2011210788.76</v>
      </c>
      <c r="V548" s="40">
        <f t="shared" si="104"/>
        <v>175657484788.76001</v>
      </c>
      <c r="W548" s="40">
        <f t="shared" si="104"/>
        <v>2000000000</v>
      </c>
      <c r="X548" s="40">
        <f t="shared" si="104"/>
        <v>173657484788.76001</v>
      </c>
      <c r="Y548" s="41">
        <f t="shared" si="99"/>
        <v>0.19750559681011581</v>
      </c>
      <c r="Z548" s="41">
        <f t="shared" si="100"/>
        <v>0.19750559681011581</v>
      </c>
      <c r="AA548" s="41">
        <f t="shared" si="101"/>
        <v>2.6464831336161124E-2</v>
      </c>
      <c r="AB548" s="41">
        <f t="shared" si="102"/>
        <v>0.22397042814627693</v>
      </c>
    </row>
    <row r="549" spans="1:28" ht="105" outlineLevel="4" x14ac:dyDescent="0.25">
      <c r="A549" s="15" t="s">
        <v>317</v>
      </c>
      <c r="B549" s="16" t="s">
        <v>30</v>
      </c>
      <c r="C549" s="16" t="s">
        <v>195</v>
      </c>
      <c r="D549" s="16" t="s">
        <v>196</v>
      </c>
      <c r="E549" s="16" t="s">
        <v>144</v>
      </c>
      <c r="F549" s="16">
        <v>280</v>
      </c>
      <c r="G549" s="16">
        <v>2310</v>
      </c>
      <c r="H549" s="16">
        <v>3460</v>
      </c>
      <c r="I549" s="17" t="s">
        <v>343</v>
      </c>
      <c r="J549" s="32">
        <v>550000000</v>
      </c>
      <c r="K549" s="33">
        <v>550000000</v>
      </c>
      <c r="L549" s="33">
        <v>0</v>
      </c>
      <c r="M549" s="33">
        <v>0</v>
      </c>
      <c r="N549" s="33">
        <v>0</v>
      </c>
      <c r="O549" s="33">
        <v>550000000</v>
      </c>
      <c r="P549" s="33">
        <v>0</v>
      </c>
      <c r="Q549" s="33">
        <v>164505247.90000001</v>
      </c>
      <c r="R549" s="33">
        <v>0</v>
      </c>
      <c r="S549" s="33">
        <v>55494752.100000001</v>
      </c>
      <c r="T549" s="33">
        <v>55494752.100000001</v>
      </c>
      <c r="U549" s="33">
        <v>0</v>
      </c>
      <c r="V549" s="33">
        <v>330000000</v>
      </c>
      <c r="W549" s="33">
        <v>0</v>
      </c>
      <c r="X549" s="33">
        <v>330000000</v>
      </c>
      <c r="Y549" s="20">
        <f t="shared" si="99"/>
        <v>0.10089954927272728</v>
      </c>
      <c r="Z549" s="20">
        <f t="shared" si="100"/>
        <v>0.10089954927272728</v>
      </c>
      <c r="AA549" s="20">
        <f t="shared" si="101"/>
        <v>0.29910045072727276</v>
      </c>
      <c r="AB549" s="21">
        <f t="shared" si="102"/>
        <v>0.4</v>
      </c>
    </row>
    <row r="550" spans="1:28" ht="150" outlineLevel="4" x14ac:dyDescent="0.25">
      <c r="A550" s="15" t="s">
        <v>317</v>
      </c>
      <c r="B550" s="16" t="s">
        <v>30</v>
      </c>
      <c r="C550" s="16" t="s">
        <v>195</v>
      </c>
      <c r="D550" s="16" t="s">
        <v>196</v>
      </c>
      <c r="E550" s="16" t="s">
        <v>344</v>
      </c>
      <c r="F550" s="16">
        <v>280</v>
      </c>
      <c r="G550" s="16">
        <v>2310</v>
      </c>
      <c r="H550" s="16">
        <v>3460</v>
      </c>
      <c r="I550" s="17" t="s">
        <v>345</v>
      </c>
      <c r="J550" s="32">
        <v>30000000</v>
      </c>
      <c r="K550" s="33">
        <v>30000000</v>
      </c>
      <c r="L550" s="33">
        <v>0</v>
      </c>
      <c r="M550" s="33">
        <v>0</v>
      </c>
      <c r="N550" s="33">
        <v>0</v>
      </c>
      <c r="O550" s="33">
        <v>30000000</v>
      </c>
      <c r="P550" s="33">
        <v>0</v>
      </c>
      <c r="Q550" s="33">
        <v>15000000</v>
      </c>
      <c r="R550" s="33">
        <v>0</v>
      </c>
      <c r="S550" s="33">
        <v>0</v>
      </c>
      <c r="T550" s="33">
        <v>0</v>
      </c>
      <c r="U550" s="33">
        <v>0</v>
      </c>
      <c r="V550" s="33">
        <v>15000000</v>
      </c>
      <c r="W550" s="33">
        <v>0</v>
      </c>
      <c r="X550" s="33">
        <v>15000000</v>
      </c>
      <c r="Y550" s="20">
        <f t="shared" si="99"/>
        <v>0</v>
      </c>
      <c r="Z550" s="20">
        <f t="shared" si="100"/>
        <v>0</v>
      </c>
      <c r="AA550" s="20">
        <f t="shared" si="101"/>
        <v>0.5</v>
      </c>
      <c r="AB550" s="21">
        <f t="shared" si="102"/>
        <v>0.5</v>
      </c>
    </row>
    <row r="551" spans="1:28" outlineLevel="3" x14ac:dyDescent="0.25">
      <c r="A551" s="37"/>
      <c r="B551" s="37"/>
      <c r="C551" s="36" t="s">
        <v>467</v>
      </c>
      <c r="D551" s="37"/>
      <c r="E551" s="37"/>
      <c r="F551" s="37"/>
      <c r="G551" s="37"/>
      <c r="H551" s="37"/>
      <c r="I551" s="38"/>
      <c r="J551" s="39">
        <f t="shared" ref="J551:X551" si="105">SUBTOTAL(9,J549:J550)</f>
        <v>580000000</v>
      </c>
      <c r="K551" s="40">
        <f t="shared" si="105"/>
        <v>580000000</v>
      </c>
      <c r="L551" s="40">
        <f t="shared" si="105"/>
        <v>0</v>
      </c>
      <c r="M551" s="40">
        <f t="shared" si="105"/>
        <v>0</v>
      </c>
      <c r="N551" s="40">
        <v>0</v>
      </c>
      <c r="O551" s="40">
        <f t="shared" si="105"/>
        <v>580000000</v>
      </c>
      <c r="P551" s="40">
        <f t="shared" si="105"/>
        <v>0</v>
      </c>
      <c r="Q551" s="40">
        <f t="shared" si="105"/>
        <v>179505247.90000001</v>
      </c>
      <c r="R551" s="40">
        <f t="shared" si="105"/>
        <v>0</v>
      </c>
      <c r="S551" s="40">
        <f t="shared" si="105"/>
        <v>55494752.100000001</v>
      </c>
      <c r="T551" s="40">
        <f t="shared" si="105"/>
        <v>55494752.100000001</v>
      </c>
      <c r="U551" s="40">
        <f t="shared" si="105"/>
        <v>0</v>
      </c>
      <c r="V551" s="40">
        <f t="shared" si="105"/>
        <v>345000000</v>
      </c>
      <c r="W551" s="40">
        <f t="shared" si="105"/>
        <v>0</v>
      </c>
      <c r="X551" s="40">
        <f t="shared" si="105"/>
        <v>345000000</v>
      </c>
      <c r="Y551" s="41">
        <f t="shared" si="99"/>
        <v>9.5680607068965515E-2</v>
      </c>
      <c r="Z551" s="41">
        <f t="shared" si="100"/>
        <v>9.5680607068965515E-2</v>
      </c>
      <c r="AA551" s="41">
        <f t="shared" si="101"/>
        <v>0.30949180672413795</v>
      </c>
      <c r="AB551" s="41">
        <f t="shared" si="102"/>
        <v>0.40517241379310348</v>
      </c>
    </row>
    <row r="552" spans="1:28" outlineLevel="2" x14ac:dyDescent="0.25">
      <c r="A552" s="37"/>
      <c r="B552" s="37" t="s">
        <v>456</v>
      </c>
      <c r="C552" s="36"/>
      <c r="D552" s="37"/>
      <c r="E552" s="37"/>
      <c r="F552" s="37"/>
      <c r="G552" s="37"/>
      <c r="H552" s="37"/>
      <c r="I552" s="38"/>
      <c r="J552" s="39">
        <f t="shared" ref="J552:X552" si="106">SUBTOTAL(9,J504:J550)</f>
        <v>216311206465</v>
      </c>
      <c r="K552" s="40">
        <f t="shared" si="106"/>
        <v>228505030633</v>
      </c>
      <c r="L552" s="40">
        <f t="shared" si="106"/>
        <v>0</v>
      </c>
      <c r="M552" s="40">
        <f t="shared" si="106"/>
        <v>0</v>
      </c>
      <c r="N552" s="40">
        <f>SUBTOTAL(9,N504:N551)</f>
        <v>40181971</v>
      </c>
      <c r="O552" s="40">
        <f t="shared" si="106"/>
        <v>228505030633</v>
      </c>
      <c r="P552" s="40">
        <f t="shared" si="106"/>
        <v>94409700</v>
      </c>
      <c r="Q552" s="40">
        <f t="shared" si="106"/>
        <v>6337047058.4299994</v>
      </c>
      <c r="R552" s="40">
        <f t="shared" si="106"/>
        <v>0</v>
      </c>
      <c r="S552" s="40">
        <f t="shared" si="106"/>
        <v>45115651644.360001</v>
      </c>
      <c r="T552" s="40">
        <f t="shared" si="106"/>
        <v>45110782148.229988</v>
      </c>
      <c r="U552" s="40">
        <f t="shared" si="106"/>
        <v>2943747508.2099996</v>
      </c>
      <c r="V552" s="40">
        <f t="shared" si="106"/>
        <v>176957922230.20999</v>
      </c>
      <c r="W552" s="40">
        <f t="shared" si="106"/>
        <v>2000000000</v>
      </c>
      <c r="X552" s="40">
        <f t="shared" si="106"/>
        <v>174957922230.20999</v>
      </c>
      <c r="Y552" s="41">
        <f t="shared" si="99"/>
        <v>0.19743832999816913</v>
      </c>
      <c r="Z552" s="41">
        <f t="shared" si="100"/>
        <v>0.19743832999816913</v>
      </c>
      <c r="AA552" s="41">
        <f t="shared" si="101"/>
        <v>2.8145799419004948E-2</v>
      </c>
      <c r="AB552" s="41">
        <f t="shared" si="102"/>
        <v>0.22558412941717407</v>
      </c>
    </row>
    <row r="553" spans="1:28" outlineLevel="1" x14ac:dyDescent="0.25">
      <c r="A553" s="34" t="s">
        <v>346</v>
      </c>
      <c r="B553" s="34"/>
      <c r="C553" s="34"/>
      <c r="D553" s="34"/>
      <c r="E553" s="34"/>
      <c r="F553" s="34"/>
      <c r="G553" s="34"/>
      <c r="H553" s="34"/>
      <c r="I553" s="35"/>
      <c r="J553" s="29">
        <f t="shared" ref="J553:X553" si="107">SUBTOTAL(9,J504:J550)</f>
        <v>216311206465</v>
      </c>
      <c r="K553" s="30">
        <f t="shared" si="107"/>
        <v>228505030633</v>
      </c>
      <c r="L553" s="30">
        <f t="shared" si="107"/>
        <v>0</v>
      </c>
      <c r="M553" s="30">
        <f t="shared" si="107"/>
        <v>0</v>
      </c>
      <c r="N553" s="30">
        <f>SUM(N551+N548+N526+N522+N518)</f>
        <v>40181971</v>
      </c>
      <c r="O553" s="30">
        <f t="shared" si="107"/>
        <v>228505030633</v>
      </c>
      <c r="P553" s="30">
        <f t="shared" si="107"/>
        <v>94409700</v>
      </c>
      <c r="Q553" s="30">
        <f t="shared" si="107"/>
        <v>6337047058.4299994</v>
      </c>
      <c r="R553" s="30">
        <f t="shared" si="107"/>
        <v>0</v>
      </c>
      <c r="S553" s="30">
        <f t="shared" si="107"/>
        <v>45115651644.360001</v>
      </c>
      <c r="T553" s="30">
        <f t="shared" si="107"/>
        <v>45110782148.229988</v>
      </c>
      <c r="U553" s="30">
        <f t="shared" si="107"/>
        <v>2943747508.2099996</v>
      </c>
      <c r="V553" s="30">
        <f t="shared" si="107"/>
        <v>176957922230.20999</v>
      </c>
      <c r="W553" s="30">
        <f t="shared" si="107"/>
        <v>2000000000</v>
      </c>
      <c r="X553" s="30">
        <f t="shared" si="107"/>
        <v>174957922230.20999</v>
      </c>
      <c r="Y553" s="31">
        <f t="shared" si="99"/>
        <v>0.19743832999816913</v>
      </c>
      <c r="Z553" s="31">
        <f t="shared" si="100"/>
        <v>0.19743832999816913</v>
      </c>
      <c r="AA553" s="31">
        <f t="shared" si="101"/>
        <v>2.8145799419004948E-2</v>
      </c>
      <c r="AB553" s="31">
        <f t="shared" si="102"/>
        <v>0.22558412941717407</v>
      </c>
    </row>
    <row r="554" spans="1:28" outlineLevel="4" x14ac:dyDescent="0.25">
      <c r="A554" s="15" t="s">
        <v>347</v>
      </c>
      <c r="B554" s="16" t="s">
        <v>263</v>
      </c>
      <c r="C554" s="16" t="s">
        <v>31</v>
      </c>
      <c r="D554" s="16" t="s">
        <v>32</v>
      </c>
      <c r="E554" s="16"/>
      <c r="F554" s="16">
        <v>280</v>
      </c>
      <c r="G554" s="16">
        <v>1111</v>
      </c>
      <c r="H554" s="16">
        <v>3410</v>
      </c>
      <c r="I554" s="17" t="s">
        <v>34</v>
      </c>
      <c r="J554" s="32">
        <v>271882295611</v>
      </c>
      <c r="K554" s="33">
        <v>271882295611</v>
      </c>
      <c r="L554" s="33">
        <v>0</v>
      </c>
      <c r="M554" s="33">
        <v>0</v>
      </c>
      <c r="N554" s="33">
        <v>0</v>
      </c>
      <c r="O554" s="33">
        <v>271882295611</v>
      </c>
      <c r="P554" s="33">
        <v>0</v>
      </c>
      <c r="Q554" s="33">
        <v>0</v>
      </c>
      <c r="R554" s="33">
        <v>0</v>
      </c>
      <c r="S554" s="33">
        <v>70691838439.779999</v>
      </c>
      <c r="T554" s="33">
        <v>70691838439.779999</v>
      </c>
      <c r="U554" s="33">
        <v>201190457171.22</v>
      </c>
      <c r="V554" s="33">
        <v>201190457171.22</v>
      </c>
      <c r="W554" s="33">
        <v>0</v>
      </c>
      <c r="X554" s="33">
        <v>201190457171.22</v>
      </c>
      <c r="Y554" s="20">
        <f t="shared" si="99"/>
        <v>0.26000898028654096</v>
      </c>
      <c r="Z554" s="20">
        <f t="shared" si="100"/>
        <v>0.26000898028654096</v>
      </c>
      <c r="AA554" s="20">
        <f t="shared" si="101"/>
        <v>0</v>
      </c>
      <c r="AB554" s="21">
        <f t="shared" si="102"/>
        <v>0.26000898028654096</v>
      </c>
    </row>
    <row r="555" spans="1:28" outlineLevel="4" x14ac:dyDescent="0.25">
      <c r="A555" s="15" t="s">
        <v>347</v>
      </c>
      <c r="B555" s="16" t="s">
        <v>263</v>
      </c>
      <c r="C555" s="16" t="s">
        <v>31</v>
      </c>
      <c r="D555" s="16" t="s">
        <v>35</v>
      </c>
      <c r="E555" s="16"/>
      <c r="F555" s="16">
        <v>280</v>
      </c>
      <c r="G555" s="16">
        <v>1111</v>
      </c>
      <c r="H555" s="16">
        <v>3410</v>
      </c>
      <c r="I555" s="17" t="s">
        <v>36</v>
      </c>
      <c r="J555" s="32">
        <v>18076961147</v>
      </c>
      <c r="K555" s="33">
        <v>18076961147</v>
      </c>
      <c r="L555" s="33">
        <v>0</v>
      </c>
      <c r="M555" s="33">
        <v>0</v>
      </c>
      <c r="N555" s="33">
        <v>0</v>
      </c>
      <c r="O555" s="33">
        <v>18076961147</v>
      </c>
      <c r="P555" s="33">
        <v>0</v>
      </c>
      <c r="Q555" s="33">
        <v>0</v>
      </c>
      <c r="R555" s="33">
        <v>0</v>
      </c>
      <c r="S555" s="33">
        <v>5499376267</v>
      </c>
      <c r="T555" s="33">
        <v>5499376267</v>
      </c>
      <c r="U555" s="33">
        <v>12577584880</v>
      </c>
      <c r="V555" s="33">
        <v>12577584880</v>
      </c>
      <c r="W555" s="33">
        <v>0</v>
      </c>
      <c r="X555" s="33">
        <v>12577584880</v>
      </c>
      <c r="Y555" s="20">
        <f t="shared" si="99"/>
        <v>0.30422017408123159</v>
      </c>
      <c r="Z555" s="20">
        <f t="shared" si="100"/>
        <v>0.30422017408123159</v>
      </c>
      <c r="AA555" s="20">
        <f t="shared" si="101"/>
        <v>0</v>
      </c>
      <c r="AB555" s="21">
        <f t="shared" si="102"/>
        <v>0.30422017408123159</v>
      </c>
    </row>
    <row r="556" spans="1:28" outlineLevel="4" x14ac:dyDescent="0.25">
      <c r="A556" s="15" t="s">
        <v>347</v>
      </c>
      <c r="B556" s="16" t="s">
        <v>263</v>
      </c>
      <c r="C556" s="16" t="s">
        <v>31</v>
      </c>
      <c r="D556" s="16" t="s">
        <v>348</v>
      </c>
      <c r="E556" s="16"/>
      <c r="F556" s="16">
        <v>280</v>
      </c>
      <c r="G556" s="16">
        <v>1111</v>
      </c>
      <c r="H556" s="16">
        <v>3410</v>
      </c>
      <c r="I556" s="17" t="s">
        <v>349</v>
      </c>
      <c r="J556" s="32">
        <v>404829121</v>
      </c>
      <c r="K556" s="33">
        <v>404829121</v>
      </c>
      <c r="L556" s="33">
        <v>0</v>
      </c>
      <c r="M556" s="33">
        <v>-15512250</v>
      </c>
      <c r="N556" s="33">
        <v>0</v>
      </c>
      <c r="O556" s="33">
        <v>389316871</v>
      </c>
      <c r="P556" s="33">
        <v>0</v>
      </c>
      <c r="Q556" s="33">
        <v>0</v>
      </c>
      <c r="R556" s="33">
        <v>0</v>
      </c>
      <c r="S556" s="33">
        <v>90580699.540000007</v>
      </c>
      <c r="T556" s="33">
        <v>90580699.540000007</v>
      </c>
      <c r="U556" s="33">
        <v>298736171.45999998</v>
      </c>
      <c r="V556" s="33">
        <v>314248421.45999998</v>
      </c>
      <c r="W556" s="33">
        <v>0</v>
      </c>
      <c r="X556" s="33">
        <v>298736171.45999998</v>
      </c>
      <c r="Y556" s="20">
        <f t="shared" si="99"/>
        <v>0.22375045381184425</v>
      </c>
      <c r="Z556" s="20">
        <f t="shared" si="100"/>
        <v>0.23266574424923908</v>
      </c>
      <c r="AA556" s="20">
        <f t="shared" si="101"/>
        <v>0</v>
      </c>
      <c r="AB556" s="21">
        <f t="shared" si="102"/>
        <v>0.23266574424923908</v>
      </c>
    </row>
    <row r="557" spans="1:28" outlineLevel="4" x14ac:dyDescent="0.25">
      <c r="A557" s="15" t="s">
        <v>347</v>
      </c>
      <c r="B557" s="16" t="s">
        <v>263</v>
      </c>
      <c r="C557" s="16" t="s">
        <v>31</v>
      </c>
      <c r="D557" s="16" t="s">
        <v>350</v>
      </c>
      <c r="E557" s="16"/>
      <c r="F557" s="16" t="s">
        <v>33</v>
      </c>
      <c r="G557" s="16">
        <v>1111</v>
      </c>
      <c r="H557" s="16">
        <v>3410</v>
      </c>
      <c r="I557" s="17" t="s">
        <v>351</v>
      </c>
      <c r="J557" s="32">
        <v>262957819</v>
      </c>
      <c r="K557" s="33">
        <v>262957819</v>
      </c>
      <c r="L557" s="33">
        <v>0</v>
      </c>
      <c r="M557" s="33">
        <v>0</v>
      </c>
      <c r="N557" s="33">
        <v>0</v>
      </c>
      <c r="O557" s="33">
        <v>262957819</v>
      </c>
      <c r="P557" s="33">
        <v>0</v>
      </c>
      <c r="Q557" s="33">
        <v>251192827.27000001</v>
      </c>
      <c r="R557" s="33">
        <v>0</v>
      </c>
      <c r="S557" s="33">
        <v>11764991.73</v>
      </c>
      <c r="T557" s="33">
        <v>11764991.73</v>
      </c>
      <c r="U557" s="33">
        <v>0</v>
      </c>
      <c r="V557" s="33">
        <v>0</v>
      </c>
      <c r="W557" s="33">
        <v>0</v>
      </c>
      <c r="X557" s="33">
        <v>-1.1175870895385742E-8</v>
      </c>
      <c r="Y557" s="20">
        <f t="shared" si="99"/>
        <v>4.4740984598750422E-2</v>
      </c>
      <c r="Z557" s="20">
        <f t="shared" si="100"/>
        <v>4.4740984598750422E-2</v>
      </c>
      <c r="AA557" s="20">
        <f t="shared" si="101"/>
        <v>0.95525901540124958</v>
      </c>
      <c r="AB557" s="21">
        <f t="shared" si="102"/>
        <v>1</v>
      </c>
    </row>
    <row r="558" spans="1:28" outlineLevel="4" x14ac:dyDescent="0.25">
      <c r="A558" s="15" t="s">
        <v>347</v>
      </c>
      <c r="B558" s="16" t="s">
        <v>263</v>
      </c>
      <c r="C558" s="16" t="s">
        <v>31</v>
      </c>
      <c r="D558" s="16" t="s">
        <v>41</v>
      </c>
      <c r="E558" s="16"/>
      <c r="F558" s="16">
        <v>280</v>
      </c>
      <c r="G558" s="16">
        <v>1111</v>
      </c>
      <c r="H558" s="16">
        <v>3410</v>
      </c>
      <c r="I558" s="17" t="s">
        <v>42</v>
      </c>
      <c r="J558" s="32">
        <v>75645764936</v>
      </c>
      <c r="K558" s="33">
        <v>75645764936</v>
      </c>
      <c r="L558" s="33">
        <v>0</v>
      </c>
      <c r="M558" s="33">
        <v>0</v>
      </c>
      <c r="N558" s="33">
        <v>0</v>
      </c>
      <c r="O558" s="33">
        <v>75645764936</v>
      </c>
      <c r="P558" s="33">
        <v>0</v>
      </c>
      <c r="Q558" s="33">
        <v>0</v>
      </c>
      <c r="R558" s="33">
        <v>0</v>
      </c>
      <c r="S558" s="33">
        <v>18553507463.849998</v>
      </c>
      <c r="T558" s="33">
        <v>18553507463.849998</v>
      </c>
      <c r="U558" s="33">
        <v>57092257472.150002</v>
      </c>
      <c r="V558" s="33">
        <v>57092257472.150002</v>
      </c>
      <c r="W558" s="33">
        <v>0</v>
      </c>
      <c r="X558" s="33">
        <v>57092257472.150002</v>
      </c>
      <c r="Y558" s="20">
        <f t="shared" si="99"/>
        <v>0.24526829069078976</v>
      </c>
      <c r="Z558" s="20">
        <f t="shared" si="100"/>
        <v>0.24526829069078976</v>
      </c>
      <c r="AA558" s="20">
        <f t="shared" si="101"/>
        <v>0</v>
      </c>
      <c r="AB558" s="21">
        <f t="shared" si="102"/>
        <v>0.24526829069078976</v>
      </c>
    </row>
    <row r="559" spans="1:28" ht="30" outlineLevel="4" x14ac:dyDescent="0.25">
      <c r="A559" s="15" t="s">
        <v>347</v>
      </c>
      <c r="B559" s="16" t="s">
        <v>263</v>
      </c>
      <c r="C559" s="16" t="s">
        <v>31</v>
      </c>
      <c r="D559" s="16" t="s">
        <v>43</v>
      </c>
      <c r="E559" s="16"/>
      <c r="F559" s="16">
        <v>280</v>
      </c>
      <c r="G559" s="16">
        <v>1111</v>
      </c>
      <c r="H559" s="16">
        <v>3410</v>
      </c>
      <c r="I559" s="17" t="s">
        <v>44</v>
      </c>
      <c r="J559" s="32">
        <v>9610156833</v>
      </c>
      <c r="K559" s="33">
        <v>9610156833</v>
      </c>
      <c r="L559" s="33">
        <v>0</v>
      </c>
      <c r="M559" s="33">
        <v>0</v>
      </c>
      <c r="N559" s="33">
        <v>0</v>
      </c>
      <c r="O559" s="33">
        <v>9610156833</v>
      </c>
      <c r="P559" s="33">
        <v>0</v>
      </c>
      <c r="Q559" s="33">
        <v>0</v>
      </c>
      <c r="R559" s="33">
        <v>0</v>
      </c>
      <c r="S559" s="33">
        <v>2568997038.5900002</v>
      </c>
      <c r="T559" s="33">
        <v>2568997038.5900002</v>
      </c>
      <c r="U559" s="33">
        <v>7041159794.4099998</v>
      </c>
      <c r="V559" s="33">
        <v>7041159794.4099998</v>
      </c>
      <c r="W559" s="33">
        <v>0</v>
      </c>
      <c r="X559" s="33">
        <v>7041159794.4099998</v>
      </c>
      <c r="Y559" s="20">
        <f t="shared" si="99"/>
        <v>0.2673210316160925</v>
      </c>
      <c r="Z559" s="20">
        <f t="shared" si="100"/>
        <v>0.2673210316160925</v>
      </c>
      <c r="AA559" s="20">
        <f t="shared" si="101"/>
        <v>0</v>
      </c>
      <c r="AB559" s="21">
        <f t="shared" si="102"/>
        <v>0.2673210316160925</v>
      </c>
    </row>
    <row r="560" spans="1:28" outlineLevel="4" x14ac:dyDescent="0.25">
      <c r="A560" s="15" t="s">
        <v>347</v>
      </c>
      <c r="B560" s="16" t="s">
        <v>263</v>
      </c>
      <c r="C560" s="16" t="s">
        <v>31</v>
      </c>
      <c r="D560" s="16" t="s">
        <v>45</v>
      </c>
      <c r="E560" s="16"/>
      <c r="F560" s="16" t="s">
        <v>33</v>
      </c>
      <c r="G560" s="16">
        <v>1111</v>
      </c>
      <c r="H560" s="16">
        <v>3410</v>
      </c>
      <c r="I560" s="17" t="s">
        <v>46</v>
      </c>
      <c r="J560" s="32">
        <v>7371102088</v>
      </c>
      <c r="K560" s="33">
        <v>7371102088</v>
      </c>
      <c r="L560" s="33">
        <v>0</v>
      </c>
      <c r="M560" s="33">
        <v>0</v>
      </c>
      <c r="N560" s="33">
        <v>0</v>
      </c>
      <c r="O560" s="33">
        <v>7371102088</v>
      </c>
      <c r="P560" s="33">
        <v>0</v>
      </c>
      <c r="Q560" s="33">
        <v>0</v>
      </c>
      <c r="R560" s="33">
        <v>0</v>
      </c>
      <c r="S560" s="33">
        <v>829870723.53999996</v>
      </c>
      <c r="T560" s="33">
        <v>829870723.53999996</v>
      </c>
      <c r="U560" s="33">
        <v>6541231364.46</v>
      </c>
      <c r="V560" s="33">
        <v>6541231364.46</v>
      </c>
      <c r="W560" s="33">
        <v>0</v>
      </c>
      <c r="X560" s="33">
        <v>6541231364.46</v>
      </c>
      <c r="Y560" s="20">
        <f t="shared" si="99"/>
        <v>0.11258434812495843</v>
      </c>
      <c r="Z560" s="20">
        <f t="shared" si="100"/>
        <v>0.11258434812495843</v>
      </c>
      <c r="AA560" s="20">
        <f t="shared" si="101"/>
        <v>0</v>
      </c>
      <c r="AB560" s="21">
        <f t="shared" si="102"/>
        <v>0.11258434812495843</v>
      </c>
    </row>
    <row r="561" spans="1:28" outlineLevel="4" x14ac:dyDescent="0.25">
      <c r="A561" s="15" t="s">
        <v>347</v>
      </c>
      <c r="B561" s="16" t="s">
        <v>263</v>
      </c>
      <c r="C561" s="16" t="s">
        <v>31</v>
      </c>
      <c r="D561" s="16" t="s">
        <v>47</v>
      </c>
      <c r="E561" s="16"/>
      <c r="F561" s="16" t="s">
        <v>33</v>
      </c>
      <c r="G561" s="16">
        <v>1111</v>
      </c>
      <c r="H561" s="16">
        <v>3410</v>
      </c>
      <c r="I561" s="17" t="s">
        <v>48</v>
      </c>
      <c r="J561" s="32">
        <v>40688734941</v>
      </c>
      <c r="K561" s="33">
        <v>40923312681</v>
      </c>
      <c r="L561" s="33">
        <v>0</v>
      </c>
      <c r="M561" s="33">
        <v>0</v>
      </c>
      <c r="N561" s="33">
        <v>0</v>
      </c>
      <c r="O561" s="33">
        <v>40923312681</v>
      </c>
      <c r="P561" s="33">
        <v>0</v>
      </c>
      <c r="Q561" s="33">
        <v>29383031.579999998</v>
      </c>
      <c r="R561" s="33">
        <v>0</v>
      </c>
      <c r="S561" s="33">
        <v>40475736848.870003</v>
      </c>
      <c r="T561" s="33">
        <v>40475253888.900002</v>
      </c>
      <c r="U561" s="33">
        <v>418192800.55000001</v>
      </c>
      <c r="V561" s="33">
        <v>418192800.55000001</v>
      </c>
      <c r="W561" s="33">
        <v>0</v>
      </c>
      <c r="X561" s="33">
        <v>418192800.54999542</v>
      </c>
      <c r="Y561" s="20">
        <f t="shared" si="99"/>
        <v>0.98906305959102381</v>
      </c>
      <c r="Z561" s="20">
        <f t="shared" si="100"/>
        <v>0.98906305959102381</v>
      </c>
      <c r="AA561" s="20">
        <f t="shared" si="101"/>
        <v>7.1800227437702135E-4</v>
      </c>
      <c r="AB561" s="21">
        <f t="shared" si="102"/>
        <v>0.98978106186540082</v>
      </c>
    </row>
    <row r="562" spans="1:28" outlineLevel="4" x14ac:dyDescent="0.25">
      <c r="A562" s="15" t="s">
        <v>347</v>
      </c>
      <c r="B562" s="16" t="s">
        <v>263</v>
      </c>
      <c r="C562" s="16" t="s">
        <v>31</v>
      </c>
      <c r="D562" s="16" t="s">
        <v>49</v>
      </c>
      <c r="E562" s="16"/>
      <c r="F562" s="16">
        <v>280</v>
      </c>
      <c r="G562" s="16">
        <v>1111</v>
      </c>
      <c r="H562" s="16">
        <v>3410</v>
      </c>
      <c r="I562" s="17" t="s">
        <v>50</v>
      </c>
      <c r="J562" s="32">
        <v>145765939810</v>
      </c>
      <c r="K562" s="33">
        <v>145765939810</v>
      </c>
      <c r="L562" s="33">
        <v>0</v>
      </c>
      <c r="M562" s="33">
        <v>-451500000</v>
      </c>
      <c r="N562" s="33">
        <v>0</v>
      </c>
      <c r="O562" s="33">
        <v>145314439810</v>
      </c>
      <c r="P562" s="33">
        <v>0</v>
      </c>
      <c r="Q562" s="33">
        <v>0</v>
      </c>
      <c r="R562" s="33">
        <v>0</v>
      </c>
      <c r="S562" s="33">
        <v>29394143604.360001</v>
      </c>
      <c r="T562" s="33">
        <v>29394143604.360001</v>
      </c>
      <c r="U562" s="33">
        <v>115920296205.64</v>
      </c>
      <c r="V562" s="33">
        <v>116371796205.64</v>
      </c>
      <c r="W562" s="33">
        <v>0</v>
      </c>
      <c r="X562" s="33">
        <v>115920296205.64</v>
      </c>
      <c r="Y562" s="20">
        <f t="shared" si="99"/>
        <v>0.20165303117226202</v>
      </c>
      <c r="Z562" s="20">
        <f t="shared" si="100"/>
        <v>0.20227957829100204</v>
      </c>
      <c r="AA562" s="20">
        <f t="shared" si="101"/>
        <v>0</v>
      </c>
      <c r="AB562" s="21">
        <f t="shared" si="102"/>
        <v>0.20227957829100204</v>
      </c>
    </row>
    <row r="563" spans="1:28" ht="120" outlineLevel="4" x14ac:dyDescent="0.25">
      <c r="A563" s="15" t="s">
        <v>347</v>
      </c>
      <c r="B563" s="16" t="s">
        <v>263</v>
      </c>
      <c r="C563" s="16" t="s">
        <v>31</v>
      </c>
      <c r="D563" s="16" t="s">
        <v>51</v>
      </c>
      <c r="E563" s="16" t="s">
        <v>52</v>
      </c>
      <c r="F563" s="16" t="s">
        <v>33</v>
      </c>
      <c r="G563" s="16">
        <v>1112</v>
      </c>
      <c r="H563" s="16">
        <v>3410</v>
      </c>
      <c r="I563" s="17" t="s">
        <v>53</v>
      </c>
      <c r="J563" s="32">
        <v>52155223145</v>
      </c>
      <c r="K563" s="33">
        <v>52155223145</v>
      </c>
      <c r="L563" s="33">
        <v>0</v>
      </c>
      <c r="M563" s="33">
        <v>0</v>
      </c>
      <c r="N563" s="33">
        <v>0</v>
      </c>
      <c r="O563" s="33">
        <v>52155223145</v>
      </c>
      <c r="P563" s="33">
        <v>0</v>
      </c>
      <c r="Q563" s="33">
        <v>37542827602</v>
      </c>
      <c r="R563" s="33">
        <v>0</v>
      </c>
      <c r="S563" s="33">
        <v>14612395543</v>
      </c>
      <c r="T563" s="33">
        <v>14612395543</v>
      </c>
      <c r="U563" s="33">
        <v>0</v>
      </c>
      <c r="V563" s="33">
        <v>0</v>
      </c>
      <c r="W563" s="33">
        <v>0</v>
      </c>
      <c r="X563" s="33">
        <v>0</v>
      </c>
      <c r="Y563" s="20">
        <f t="shared" si="99"/>
        <v>0.28017127838519962</v>
      </c>
      <c r="Z563" s="20">
        <f t="shared" si="100"/>
        <v>0.28017127838519962</v>
      </c>
      <c r="AA563" s="20">
        <f t="shared" si="101"/>
        <v>0.71982872161480038</v>
      </c>
      <c r="AB563" s="21">
        <f t="shared" si="102"/>
        <v>1</v>
      </c>
    </row>
    <row r="564" spans="1:28" ht="75" outlineLevel="4" x14ac:dyDescent="0.25">
      <c r="A564" s="15" t="s">
        <v>347</v>
      </c>
      <c r="B564" s="16" t="s">
        <v>263</v>
      </c>
      <c r="C564" s="16" t="s">
        <v>31</v>
      </c>
      <c r="D564" s="16" t="s">
        <v>54</v>
      </c>
      <c r="E564" s="16" t="s">
        <v>52</v>
      </c>
      <c r="F564" s="16" t="s">
        <v>33</v>
      </c>
      <c r="G564" s="16">
        <v>1112</v>
      </c>
      <c r="H564" s="16">
        <v>3410</v>
      </c>
      <c r="I564" s="17" t="s">
        <v>55</v>
      </c>
      <c r="J564" s="32">
        <v>2819201251</v>
      </c>
      <c r="K564" s="33">
        <v>2819201251</v>
      </c>
      <c r="L564" s="33">
        <v>0</v>
      </c>
      <c r="M564" s="33">
        <v>0</v>
      </c>
      <c r="N564" s="33">
        <v>0</v>
      </c>
      <c r="O564" s="33">
        <v>2819201251</v>
      </c>
      <c r="P564" s="33">
        <v>0</v>
      </c>
      <c r="Q564" s="33">
        <v>2029098043</v>
      </c>
      <c r="R564" s="33">
        <v>0</v>
      </c>
      <c r="S564" s="33">
        <v>790103208</v>
      </c>
      <c r="T564" s="33">
        <v>790103208</v>
      </c>
      <c r="U564" s="33">
        <v>0</v>
      </c>
      <c r="V564" s="33">
        <v>0</v>
      </c>
      <c r="W564" s="33">
        <v>0</v>
      </c>
      <c r="X564" s="33">
        <v>0</v>
      </c>
      <c r="Y564" s="20">
        <f t="shared" si="99"/>
        <v>0.28025782399172183</v>
      </c>
      <c r="Z564" s="20">
        <f t="shared" si="100"/>
        <v>0.28025782399172183</v>
      </c>
      <c r="AA564" s="20">
        <f t="shared" si="101"/>
        <v>0.71974217600827817</v>
      </c>
      <c r="AB564" s="21">
        <f t="shared" si="102"/>
        <v>1</v>
      </c>
    </row>
    <row r="565" spans="1:28" ht="120" outlineLevel="4" x14ac:dyDescent="0.25">
      <c r="A565" s="15" t="s">
        <v>347</v>
      </c>
      <c r="B565" s="16" t="s">
        <v>263</v>
      </c>
      <c r="C565" s="16" t="s">
        <v>31</v>
      </c>
      <c r="D565" s="16" t="s">
        <v>56</v>
      </c>
      <c r="E565" s="16" t="s">
        <v>52</v>
      </c>
      <c r="F565" s="16" t="s">
        <v>33</v>
      </c>
      <c r="G565" s="16">
        <v>1112</v>
      </c>
      <c r="H565" s="16">
        <v>3410</v>
      </c>
      <c r="I565" s="17" t="s">
        <v>57</v>
      </c>
      <c r="J565" s="32">
        <v>3608776568</v>
      </c>
      <c r="K565" s="33">
        <v>3239490244</v>
      </c>
      <c r="L565" s="33">
        <v>0</v>
      </c>
      <c r="M565" s="33">
        <v>0</v>
      </c>
      <c r="N565" s="33">
        <v>0</v>
      </c>
      <c r="O565" s="33">
        <v>3239490244</v>
      </c>
      <c r="P565" s="33">
        <v>0</v>
      </c>
      <c r="Q565" s="33">
        <v>2600313182</v>
      </c>
      <c r="R565" s="33">
        <v>0</v>
      </c>
      <c r="S565" s="33">
        <v>639177062</v>
      </c>
      <c r="T565" s="33">
        <v>639177062</v>
      </c>
      <c r="U565" s="33">
        <v>0</v>
      </c>
      <c r="V565" s="33">
        <v>0</v>
      </c>
      <c r="W565" s="33">
        <v>0</v>
      </c>
      <c r="X565" s="33">
        <v>0</v>
      </c>
      <c r="Y565" s="20">
        <f t="shared" si="99"/>
        <v>0.19730791385584429</v>
      </c>
      <c r="Z565" s="20">
        <f t="shared" si="100"/>
        <v>0.19730791385584429</v>
      </c>
      <c r="AA565" s="20">
        <f t="shared" si="101"/>
        <v>0.80269208614415566</v>
      </c>
      <c r="AB565" s="21">
        <f t="shared" si="102"/>
        <v>1</v>
      </c>
    </row>
    <row r="566" spans="1:28" ht="90" outlineLevel="4" x14ac:dyDescent="0.25">
      <c r="A566" s="15" t="s">
        <v>347</v>
      </c>
      <c r="B566" s="16" t="s">
        <v>263</v>
      </c>
      <c r="C566" s="16" t="s">
        <v>31</v>
      </c>
      <c r="D566" s="16" t="s">
        <v>58</v>
      </c>
      <c r="E566" s="16" t="s">
        <v>52</v>
      </c>
      <c r="F566" s="16" t="s">
        <v>33</v>
      </c>
      <c r="G566" s="16">
        <v>1112</v>
      </c>
      <c r="H566" s="16">
        <v>3410</v>
      </c>
      <c r="I566" s="17" t="s">
        <v>59</v>
      </c>
      <c r="J566" s="32">
        <v>16915207506</v>
      </c>
      <c r="K566" s="33">
        <v>16915207506</v>
      </c>
      <c r="L566" s="33">
        <v>0</v>
      </c>
      <c r="M566" s="33">
        <v>0</v>
      </c>
      <c r="N566" s="33">
        <v>0</v>
      </c>
      <c r="O566" s="33">
        <v>16915207506</v>
      </c>
      <c r="P566" s="33">
        <v>0</v>
      </c>
      <c r="Q566" s="33">
        <v>12181248566</v>
      </c>
      <c r="R566" s="33">
        <v>0</v>
      </c>
      <c r="S566" s="33">
        <v>4733958940</v>
      </c>
      <c r="T566" s="33">
        <v>4733958940</v>
      </c>
      <c r="U566" s="33">
        <v>0</v>
      </c>
      <c r="V566" s="33">
        <v>0</v>
      </c>
      <c r="W566" s="33">
        <v>0</v>
      </c>
      <c r="X566" s="33">
        <v>0</v>
      </c>
      <c r="Y566" s="20">
        <f t="shared" si="99"/>
        <v>0.2798640772406023</v>
      </c>
      <c r="Z566" s="20">
        <f t="shared" si="100"/>
        <v>0.2798640772406023</v>
      </c>
      <c r="AA566" s="20">
        <f t="shared" si="101"/>
        <v>0.72013592275939764</v>
      </c>
      <c r="AB566" s="21">
        <f t="shared" si="102"/>
        <v>1</v>
      </c>
    </row>
    <row r="567" spans="1:28" ht="90" outlineLevel="4" x14ac:dyDescent="0.25">
      <c r="A567" s="15" t="s">
        <v>347</v>
      </c>
      <c r="B567" s="16" t="s">
        <v>263</v>
      </c>
      <c r="C567" s="16" t="s">
        <v>31</v>
      </c>
      <c r="D567" s="16" t="s">
        <v>60</v>
      </c>
      <c r="E567" s="16" t="s">
        <v>52</v>
      </c>
      <c r="F567" s="16" t="s">
        <v>33</v>
      </c>
      <c r="G567" s="16">
        <v>1112</v>
      </c>
      <c r="H567" s="16">
        <v>3410</v>
      </c>
      <c r="I567" s="17" t="s">
        <v>61</v>
      </c>
      <c r="J567" s="32">
        <v>8457603753</v>
      </c>
      <c r="K567" s="33">
        <v>8457603753</v>
      </c>
      <c r="L567" s="33">
        <v>0</v>
      </c>
      <c r="M567" s="33">
        <v>0</v>
      </c>
      <c r="N567" s="33">
        <v>0</v>
      </c>
      <c r="O567" s="33">
        <v>8457603753</v>
      </c>
      <c r="P567" s="33">
        <v>0</v>
      </c>
      <c r="Q567" s="33">
        <v>6086171702</v>
      </c>
      <c r="R567" s="33">
        <v>0</v>
      </c>
      <c r="S567" s="33">
        <v>2371432051</v>
      </c>
      <c r="T567" s="33">
        <v>2371432051</v>
      </c>
      <c r="U567" s="33">
        <v>0</v>
      </c>
      <c r="V567" s="33">
        <v>0</v>
      </c>
      <c r="W567" s="33">
        <v>0</v>
      </c>
      <c r="X567" s="33">
        <v>0</v>
      </c>
      <c r="Y567" s="20">
        <f t="shared" si="99"/>
        <v>0.28039053616798121</v>
      </c>
      <c r="Z567" s="20">
        <f t="shared" si="100"/>
        <v>0.28039053616798121</v>
      </c>
      <c r="AA567" s="20">
        <f t="shared" si="101"/>
        <v>0.71960946383201885</v>
      </c>
      <c r="AB567" s="21">
        <f t="shared" si="102"/>
        <v>1</v>
      </c>
    </row>
    <row r="568" spans="1:28" ht="75" outlineLevel="4" x14ac:dyDescent="0.25">
      <c r="A568" s="15" t="s">
        <v>347</v>
      </c>
      <c r="B568" s="16" t="s">
        <v>263</v>
      </c>
      <c r="C568" s="16" t="s">
        <v>31</v>
      </c>
      <c r="D568" s="16" t="s">
        <v>62</v>
      </c>
      <c r="E568" s="16" t="s">
        <v>52</v>
      </c>
      <c r="F568" s="16" t="s">
        <v>33</v>
      </c>
      <c r="G568" s="16">
        <v>1112</v>
      </c>
      <c r="H568" s="16">
        <v>3410</v>
      </c>
      <c r="I568" s="17" t="s">
        <v>63</v>
      </c>
      <c r="J568" s="32">
        <v>33313267103</v>
      </c>
      <c r="K568" s="33">
        <v>33313267103</v>
      </c>
      <c r="L568" s="33">
        <v>0</v>
      </c>
      <c r="M568" s="33">
        <v>0</v>
      </c>
      <c r="N568" s="33">
        <v>0</v>
      </c>
      <c r="O568" s="33">
        <v>33313267103</v>
      </c>
      <c r="P568" s="33">
        <v>0</v>
      </c>
      <c r="Q568" s="33">
        <v>23703243476.630001</v>
      </c>
      <c r="R568" s="33">
        <v>0</v>
      </c>
      <c r="S568" s="33">
        <v>9610023626.3700008</v>
      </c>
      <c r="T568" s="33">
        <v>9610023626.3700008</v>
      </c>
      <c r="U568" s="33">
        <v>0</v>
      </c>
      <c r="V568" s="33">
        <v>0</v>
      </c>
      <c r="W568" s="33">
        <v>0</v>
      </c>
      <c r="X568" s="33">
        <v>-1.9073486328125E-6</v>
      </c>
      <c r="Y568" s="20">
        <f t="shared" si="99"/>
        <v>0.28847436658365394</v>
      </c>
      <c r="Z568" s="20">
        <f t="shared" si="100"/>
        <v>0.28847436658365394</v>
      </c>
      <c r="AA568" s="20">
        <f t="shared" si="101"/>
        <v>0.71152563341634611</v>
      </c>
      <c r="AB568" s="21">
        <f t="shared" si="102"/>
        <v>1</v>
      </c>
    </row>
    <row r="569" spans="1:28" outlineLevel="3" x14ac:dyDescent="0.25">
      <c r="A569" s="37"/>
      <c r="B569" s="37"/>
      <c r="C569" s="36" t="s">
        <v>462</v>
      </c>
      <c r="D569" s="37"/>
      <c r="E569" s="37"/>
      <c r="F569" s="37"/>
      <c r="G569" s="37"/>
      <c r="H569" s="37"/>
      <c r="I569" s="38"/>
      <c r="J569" s="39">
        <f t="shared" ref="J569:X569" si="108">SUBTOTAL(9,J554:J568)</f>
        <v>686978021632</v>
      </c>
      <c r="K569" s="40">
        <f t="shared" si="108"/>
        <v>686843313048</v>
      </c>
      <c r="L569" s="40">
        <f t="shared" si="108"/>
        <v>0</v>
      </c>
      <c r="M569" s="40">
        <f t="shared" si="108"/>
        <v>-467012250</v>
      </c>
      <c r="N569" s="40">
        <v>0</v>
      </c>
      <c r="O569" s="40">
        <f t="shared" si="108"/>
        <v>686376300798</v>
      </c>
      <c r="P569" s="40">
        <f t="shared" si="108"/>
        <v>0</v>
      </c>
      <c r="Q569" s="40">
        <f t="shared" si="108"/>
        <v>84423478430.479996</v>
      </c>
      <c r="R569" s="40">
        <f t="shared" si="108"/>
        <v>0</v>
      </c>
      <c r="S569" s="40">
        <f t="shared" si="108"/>
        <v>200872906507.63</v>
      </c>
      <c r="T569" s="40">
        <f t="shared" si="108"/>
        <v>200872423547.65997</v>
      </c>
      <c r="U569" s="40">
        <f t="shared" si="108"/>
        <v>401079915859.89001</v>
      </c>
      <c r="V569" s="40">
        <f t="shared" si="108"/>
        <v>401546928109.89001</v>
      </c>
      <c r="W569" s="40">
        <f t="shared" si="108"/>
        <v>0</v>
      </c>
      <c r="X569" s="40">
        <f t="shared" si="108"/>
        <v>401079915859.89001</v>
      </c>
      <c r="Y569" s="41">
        <f t="shared" si="99"/>
        <v>0.29245812355108713</v>
      </c>
      <c r="Z569" s="41">
        <f t="shared" si="100"/>
        <v>0.29265711283167795</v>
      </c>
      <c r="AA569" s="41">
        <f t="shared" si="101"/>
        <v>0.12299882488997206</v>
      </c>
      <c r="AB569" s="41">
        <f t="shared" si="102"/>
        <v>0.41565593772164999</v>
      </c>
    </row>
    <row r="570" spans="1:28" ht="120" outlineLevel="4" x14ac:dyDescent="0.25">
      <c r="A570" s="15" t="s">
        <v>347</v>
      </c>
      <c r="B570" s="16" t="s">
        <v>263</v>
      </c>
      <c r="C570" s="16" t="s">
        <v>137</v>
      </c>
      <c r="D570" s="16" t="s">
        <v>138</v>
      </c>
      <c r="E570" s="16" t="s">
        <v>52</v>
      </c>
      <c r="F570" s="16" t="s">
        <v>33</v>
      </c>
      <c r="G570" s="16">
        <v>1310</v>
      </c>
      <c r="H570" s="16">
        <v>3410</v>
      </c>
      <c r="I570" s="17" t="s">
        <v>139</v>
      </c>
      <c r="J570" s="32">
        <v>894857755</v>
      </c>
      <c r="K570" s="33">
        <v>894857755</v>
      </c>
      <c r="L570" s="33">
        <v>0</v>
      </c>
      <c r="M570" s="33">
        <v>0</v>
      </c>
      <c r="N570" s="33">
        <v>0</v>
      </c>
      <c r="O570" s="33">
        <v>894857755</v>
      </c>
      <c r="P570" s="33">
        <v>0</v>
      </c>
      <c r="Q570" s="33">
        <v>710313904.36000001</v>
      </c>
      <c r="R570" s="33">
        <v>0</v>
      </c>
      <c r="S570" s="33">
        <v>184543850.63999999</v>
      </c>
      <c r="T570" s="33">
        <v>184543850.63999999</v>
      </c>
      <c r="U570" s="33">
        <v>0</v>
      </c>
      <c r="V570" s="33">
        <v>0</v>
      </c>
      <c r="W570" s="33">
        <v>0</v>
      </c>
      <c r="X570" s="33">
        <v>0</v>
      </c>
      <c r="Y570" s="20">
        <f t="shared" si="99"/>
        <v>0.20622702279648902</v>
      </c>
      <c r="Z570" s="20">
        <f t="shared" si="100"/>
        <v>0.20622702279648902</v>
      </c>
      <c r="AA570" s="20">
        <f t="shared" si="101"/>
        <v>0.79377297720351103</v>
      </c>
      <c r="AB570" s="21">
        <f t="shared" si="102"/>
        <v>1</v>
      </c>
    </row>
    <row r="571" spans="1:28" ht="120" outlineLevel="4" x14ac:dyDescent="0.25">
      <c r="A571" s="15" t="s">
        <v>347</v>
      </c>
      <c r="B571" s="16" t="s">
        <v>263</v>
      </c>
      <c r="C571" s="16" t="s">
        <v>137</v>
      </c>
      <c r="D571" s="16" t="s">
        <v>138</v>
      </c>
      <c r="E571" s="16" t="s">
        <v>140</v>
      </c>
      <c r="F571" s="16" t="s">
        <v>33</v>
      </c>
      <c r="G571" s="16">
        <v>1310</v>
      </c>
      <c r="H571" s="16">
        <v>3410</v>
      </c>
      <c r="I571" s="17" t="s">
        <v>141</v>
      </c>
      <c r="J571" s="32">
        <v>1409600626</v>
      </c>
      <c r="K571" s="33">
        <v>1409600626</v>
      </c>
      <c r="L571" s="33">
        <v>0</v>
      </c>
      <c r="M571" s="33">
        <v>0</v>
      </c>
      <c r="N571" s="33">
        <v>0</v>
      </c>
      <c r="O571" s="33">
        <v>1409600626</v>
      </c>
      <c r="P571" s="33">
        <v>0</v>
      </c>
      <c r="Q571" s="33">
        <v>1015004805.65</v>
      </c>
      <c r="R571" s="33">
        <v>0</v>
      </c>
      <c r="S571" s="33">
        <v>394595820.35000002</v>
      </c>
      <c r="T571" s="33">
        <v>394595820.35000002</v>
      </c>
      <c r="U571" s="33">
        <v>0</v>
      </c>
      <c r="V571" s="33">
        <v>0</v>
      </c>
      <c r="W571" s="33">
        <v>0</v>
      </c>
      <c r="X571" s="33">
        <v>0</v>
      </c>
      <c r="Y571" s="20">
        <f t="shared" si="99"/>
        <v>0.27993448149192296</v>
      </c>
      <c r="Z571" s="20">
        <f t="shared" si="100"/>
        <v>0.27993448149192296</v>
      </c>
      <c r="AA571" s="20">
        <f t="shared" si="101"/>
        <v>0.72006551850807698</v>
      </c>
      <c r="AB571" s="21">
        <f t="shared" si="102"/>
        <v>1</v>
      </c>
    </row>
    <row r="572" spans="1:28" ht="195" outlineLevel="4" x14ac:dyDescent="0.25">
      <c r="A572" s="15" t="s">
        <v>347</v>
      </c>
      <c r="B572" s="16" t="s">
        <v>263</v>
      </c>
      <c r="C572" s="16" t="s">
        <v>137</v>
      </c>
      <c r="D572" s="16" t="s">
        <v>138</v>
      </c>
      <c r="E572" s="16" t="s">
        <v>271</v>
      </c>
      <c r="F572" s="16" t="s">
        <v>33</v>
      </c>
      <c r="G572" s="16">
        <v>1310</v>
      </c>
      <c r="H572" s="16">
        <v>3410</v>
      </c>
      <c r="I572" s="17" t="s">
        <v>352</v>
      </c>
      <c r="J572" s="32">
        <v>23409079198</v>
      </c>
      <c r="K572" s="33">
        <v>23409079198</v>
      </c>
      <c r="L572" s="33">
        <v>0</v>
      </c>
      <c r="M572" s="33">
        <v>-19489679</v>
      </c>
      <c r="N572" s="33">
        <v>0</v>
      </c>
      <c r="O572" s="33">
        <v>23389589519</v>
      </c>
      <c r="P572" s="33">
        <v>0</v>
      </c>
      <c r="Q572" s="33">
        <v>473038280.63</v>
      </c>
      <c r="R572" s="33">
        <v>0</v>
      </c>
      <c r="S572" s="33">
        <v>5531625141.7299995</v>
      </c>
      <c r="T572" s="33">
        <v>5531625141.7299995</v>
      </c>
      <c r="U572" s="33">
        <v>0</v>
      </c>
      <c r="V572" s="33">
        <v>17404415775.639999</v>
      </c>
      <c r="W572" s="33">
        <v>0</v>
      </c>
      <c r="X572" s="33">
        <v>17384926096.639999</v>
      </c>
      <c r="Y572" s="20">
        <f t="shared" si="99"/>
        <v>0.23630255145630011</v>
      </c>
      <c r="Z572" s="20">
        <f t="shared" si="100"/>
        <v>0.23649945362386587</v>
      </c>
      <c r="AA572" s="20">
        <f t="shared" si="101"/>
        <v>2.0224308778302336E-2</v>
      </c>
      <c r="AB572" s="21">
        <f t="shared" si="102"/>
        <v>0.25672376240216821</v>
      </c>
    </row>
    <row r="573" spans="1:28" ht="75" outlineLevel="4" x14ac:dyDescent="0.25">
      <c r="A573" s="15" t="s">
        <v>347</v>
      </c>
      <c r="B573" s="16" t="s">
        <v>263</v>
      </c>
      <c r="C573" s="16" t="s">
        <v>137</v>
      </c>
      <c r="D573" s="16" t="s">
        <v>138</v>
      </c>
      <c r="E573" s="16" t="s">
        <v>142</v>
      </c>
      <c r="F573" s="16" t="s">
        <v>33</v>
      </c>
      <c r="G573" s="16">
        <v>1310</v>
      </c>
      <c r="H573" s="16">
        <v>3410</v>
      </c>
      <c r="I573" s="17" t="s">
        <v>353</v>
      </c>
      <c r="J573" s="32">
        <v>7157434173</v>
      </c>
      <c r="K573" s="33">
        <v>7157434173</v>
      </c>
      <c r="L573" s="33">
        <v>0</v>
      </c>
      <c r="M573" s="33">
        <v>0</v>
      </c>
      <c r="N573" s="33">
        <v>0</v>
      </c>
      <c r="O573" s="33">
        <v>7157434173</v>
      </c>
      <c r="P573" s="33">
        <v>0</v>
      </c>
      <c r="Q573" s="33">
        <v>5248092769.4300003</v>
      </c>
      <c r="R573" s="33">
        <v>0</v>
      </c>
      <c r="S573" s="33">
        <v>1909341403.5699999</v>
      </c>
      <c r="T573" s="33">
        <v>1909341403.5699999</v>
      </c>
      <c r="U573" s="33">
        <v>0</v>
      </c>
      <c r="V573" s="33">
        <v>0</v>
      </c>
      <c r="W573" s="33">
        <v>0</v>
      </c>
      <c r="X573" s="33">
        <v>-2.384185791015625E-7</v>
      </c>
      <c r="Y573" s="20">
        <f t="shared" si="99"/>
        <v>0.26676338998304888</v>
      </c>
      <c r="Z573" s="20">
        <f t="shared" si="100"/>
        <v>0.26676338998304888</v>
      </c>
      <c r="AA573" s="20">
        <f t="shared" si="101"/>
        <v>0.73323661001695117</v>
      </c>
      <c r="AB573" s="21">
        <f t="shared" si="102"/>
        <v>1</v>
      </c>
    </row>
    <row r="574" spans="1:28" ht="195" outlineLevel="4" x14ac:dyDescent="0.25">
      <c r="A574" s="15" t="s">
        <v>347</v>
      </c>
      <c r="B574" s="16" t="s">
        <v>263</v>
      </c>
      <c r="C574" s="16" t="s">
        <v>137</v>
      </c>
      <c r="D574" s="16" t="s">
        <v>138</v>
      </c>
      <c r="E574" s="16" t="s">
        <v>354</v>
      </c>
      <c r="F574" s="16" t="s">
        <v>33</v>
      </c>
      <c r="G574" s="16">
        <v>1310</v>
      </c>
      <c r="H574" s="16">
        <v>3410</v>
      </c>
      <c r="I574" s="17" t="s">
        <v>355</v>
      </c>
      <c r="J574" s="32">
        <v>210000000</v>
      </c>
      <c r="K574" s="33">
        <v>210000000</v>
      </c>
      <c r="L574" s="33">
        <v>0</v>
      </c>
      <c r="M574" s="33">
        <v>0</v>
      </c>
      <c r="N574" s="33">
        <v>0</v>
      </c>
      <c r="O574" s="33">
        <v>210000000</v>
      </c>
      <c r="P574" s="33">
        <v>0</v>
      </c>
      <c r="Q574" s="33">
        <v>161260757.09999999</v>
      </c>
      <c r="R574" s="33">
        <v>0</v>
      </c>
      <c r="S574" s="33">
        <v>48739242.899999999</v>
      </c>
      <c r="T574" s="33">
        <v>48739242.899999999</v>
      </c>
      <c r="U574" s="33">
        <v>0</v>
      </c>
      <c r="V574" s="33">
        <v>0</v>
      </c>
      <c r="W574" s="33">
        <v>0</v>
      </c>
      <c r="X574" s="33">
        <v>7.4505805969238281E-9</v>
      </c>
      <c r="Y574" s="20">
        <f t="shared" si="99"/>
        <v>0.23209163285714285</v>
      </c>
      <c r="Z574" s="20">
        <f t="shared" si="100"/>
        <v>0.23209163285714285</v>
      </c>
      <c r="AA574" s="20">
        <f t="shared" si="101"/>
        <v>0.76790836714285715</v>
      </c>
      <c r="AB574" s="21">
        <f t="shared" si="102"/>
        <v>1</v>
      </c>
    </row>
    <row r="575" spans="1:28" ht="195" outlineLevel="4" x14ac:dyDescent="0.25">
      <c r="A575" s="15" t="s">
        <v>347</v>
      </c>
      <c r="B575" s="16" t="s">
        <v>263</v>
      </c>
      <c r="C575" s="16" t="s">
        <v>137</v>
      </c>
      <c r="D575" s="16" t="s">
        <v>138</v>
      </c>
      <c r="E575" s="16" t="s">
        <v>356</v>
      </c>
      <c r="F575" s="16" t="s">
        <v>33</v>
      </c>
      <c r="G575" s="16">
        <v>1310</v>
      </c>
      <c r="H575" s="16">
        <v>3410</v>
      </c>
      <c r="I575" s="17" t="s">
        <v>357</v>
      </c>
      <c r="J575" s="32">
        <v>262414854</v>
      </c>
      <c r="K575" s="33">
        <v>262414854</v>
      </c>
      <c r="L575" s="33">
        <v>0</v>
      </c>
      <c r="M575" s="33">
        <v>0</v>
      </c>
      <c r="N575" s="33">
        <v>0</v>
      </c>
      <c r="O575" s="33">
        <v>262414854</v>
      </c>
      <c r="P575" s="33">
        <v>0</v>
      </c>
      <c r="Q575" s="33">
        <v>65603715</v>
      </c>
      <c r="R575" s="33">
        <v>0</v>
      </c>
      <c r="S575" s="33">
        <v>0</v>
      </c>
      <c r="T575" s="33">
        <v>0</v>
      </c>
      <c r="U575" s="33">
        <v>0</v>
      </c>
      <c r="V575" s="33">
        <v>196811139</v>
      </c>
      <c r="W575" s="33">
        <v>0</v>
      </c>
      <c r="X575" s="33">
        <v>196811139</v>
      </c>
      <c r="Y575" s="20">
        <f t="shared" si="99"/>
        <v>0</v>
      </c>
      <c r="Z575" s="20">
        <f t="shared" si="100"/>
        <v>0</v>
      </c>
      <c r="AA575" s="20">
        <f t="shared" si="101"/>
        <v>0.25000000571613984</v>
      </c>
      <c r="AB575" s="21">
        <f t="shared" si="102"/>
        <v>0.25000000571613984</v>
      </c>
    </row>
    <row r="576" spans="1:28" ht="210" outlineLevel="4" x14ac:dyDescent="0.25">
      <c r="A576" s="15" t="s">
        <v>347</v>
      </c>
      <c r="B576" s="16" t="s">
        <v>263</v>
      </c>
      <c r="C576" s="16" t="s">
        <v>137</v>
      </c>
      <c r="D576" s="16" t="s">
        <v>138</v>
      </c>
      <c r="E576" s="16" t="s">
        <v>152</v>
      </c>
      <c r="F576" s="16">
        <v>665</v>
      </c>
      <c r="G576" s="16">
        <v>1310</v>
      </c>
      <c r="H576" s="16">
        <v>3410</v>
      </c>
      <c r="I576" s="17" t="s">
        <v>358</v>
      </c>
      <c r="J576" s="33">
        <v>0</v>
      </c>
      <c r="K576" s="33">
        <v>0</v>
      </c>
      <c r="L576" s="33">
        <v>0</v>
      </c>
      <c r="M576" s="33">
        <v>0</v>
      </c>
      <c r="N576" s="33">
        <v>0</v>
      </c>
      <c r="O576" s="33">
        <v>0</v>
      </c>
      <c r="P576" s="33">
        <v>0</v>
      </c>
      <c r="Q576" s="33">
        <v>0</v>
      </c>
      <c r="R576" s="33">
        <v>0</v>
      </c>
      <c r="S576" s="33">
        <v>0</v>
      </c>
      <c r="T576" s="33">
        <v>0</v>
      </c>
      <c r="U576" s="33">
        <v>0</v>
      </c>
      <c r="V576" s="33">
        <v>0</v>
      </c>
      <c r="W576" s="33">
        <v>0</v>
      </c>
      <c r="X576" s="33">
        <v>0</v>
      </c>
      <c r="Y576" s="20">
        <f>IF(O576=0,0,$S576/$K576)</f>
        <v>0</v>
      </c>
      <c r="Z576" s="20">
        <f>IF(O576=0,0,$S576/$O576)</f>
        <v>0</v>
      </c>
      <c r="AA576" s="20">
        <v>0</v>
      </c>
      <c r="AB576" s="21">
        <f t="shared" si="102"/>
        <v>0</v>
      </c>
    </row>
    <row r="577" spans="1:28" ht="45" outlineLevel="4" x14ac:dyDescent="0.25">
      <c r="A577" s="15" t="s">
        <v>347</v>
      </c>
      <c r="B577" s="16" t="s">
        <v>263</v>
      </c>
      <c r="C577" s="16" t="s">
        <v>137</v>
      </c>
      <c r="D577" s="16" t="s">
        <v>174</v>
      </c>
      <c r="E577" s="16"/>
      <c r="F577" s="16" t="s">
        <v>33</v>
      </c>
      <c r="G577" s="16">
        <v>1320</v>
      </c>
      <c r="H577" s="16">
        <v>3410</v>
      </c>
      <c r="I577" s="17" t="s">
        <v>175</v>
      </c>
      <c r="J577" s="32">
        <v>5857628179</v>
      </c>
      <c r="K577" s="33">
        <v>5857628179</v>
      </c>
      <c r="L577" s="33">
        <v>0</v>
      </c>
      <c r="M577" s="33">
        <v>0</v>
      </c>
      <c r="N577" s="33">
        <v>0</v>
      </c>
      <c r="O577" s="33">
        <v>5857628179</v>
      </c>
      <c r="P577" s="33">
        <v>0</v>
      </c>
      <c r="Q577" s="33">
        <v>0</v>
      </c>
      <c r="R577" s="33">
        <v>0</v>
      </c>
      <c r="S577" s="33">
        <v>999022335.25999999</v>
      </c>
      <c r="T577" s="33">
        <v>999022335.25999999</v>
      </c>
      <c r="U577" s="33">
        <v>4858605843.7399998</v>
      </c>
      <c r="V577" s="33">
        <v>4858605843.7399998</v>
      </c>
      <c r="W577" s="33">
        <v>0</v>
      </c>
      <c r="X577" s="33">
        <v>4858605843.7399998</v>
      </c>
      <c r="Y577" s="20">
        <f t="shared" si="99"/>
        <v>0.17055065714849635</v>
      </c>
      <c r="Z577" s="20">
        <f t="shared" si="100"/>
        <v>0.17055065714849635</v>
      </c>
      <c r="AA577" s="20">
        <f t="shared" si="101"/>
        <v>0</v>
      </c>
      <c r="AB577" s="21">
        <f t="shared" si="102"/>
        <v>0.17055065714849635</v>
      </c>
    </row>
    <row r="578" spans="1:28" ht="409.5" outlineLevel="4" x14ac:dyDescent="0.25">
      <c r="A578" s="15" t="s">
        <v>347</v>
      </c>
      <c r="B578" s="16" t="s">
        <v>263</v>
      </c>
      <c r="C578" s="16" t="s">
        <v>137</v>
      </c>
      <c r="D578" s="16" t="s">
        <v>176</v>
      </c>
      <c r="E578" s="16" t="s">
        <v>52</v>
      </c>
      <c r="F578" s="16" t="s">
        <v>33</v>
      </c>
      <c r="G578" s="16">
        <v>1320</v>
      </c>
      <c r="H578" s="16">
        <v>3410</v>
      </c>
      <c r="I578" s="17" t="s">
        <v>359</v>
      </c>
      <c r="J578" s="32">
        <v>202281955</v>
      </c>
      <c r="K578" s="33">
        <v>202281955</v>
      </c>
      <c r="L578" s="33">
        <v>0</v>
      </c>
      <c r="M578" s="33">
        <v>0</v>
      </c>
      <c r="N578" s="33">
        <v>0</v>
      </c>
      <c r="O578" s="33">
        <v>202281955</v>
      </c>
      <c r="P578" s="33">
        <v>0</v>
      </c>
      <c r="Q578" s="33">
        <v>0</v>
      </c>
      <c r="R578" s="33">
        <v>0</v>
      </c>
      <c r="S578" s="33">
        <v>0</v>
      </c>
      <c r="T578" s="33">
        <v>0</v>
      </c>
      <c r="U578" s="33">
        <v>0</v>
      </c>
      <c r="V578" s="33">
        <v>202281955</v>
      </c>
      <c r="W578" s="33">
        <v>0</v>
      </c>
      <c r="X578" s="33">
        <v>202281955</v>
      </c>
      <c r="Y578" s="20">
        <f t="shared" si="99"/>
        <v>0</v>
      </c>
      <c r="Z578" s="20">
        <f t="shared" si="100"/>
        <v>0</v>
      </c>
      <c r="AA578" s="20">
        <f t="shared" si="101"/>
        <v>0</v>
      </c>
      <c r="AB578" s="21">
        <f t="shared" si="102"/>
        <v>0</v>
      </c>
    </row>
    <row r="579" spans="1:28" outlineLevel="4" x14ac:dyDescent="0.25">
      <c r="A579" s="15" t="s">
        <v>347</v>
      </c>
      <c r="B579" s="16" t="s">
        <v>263</v>
      </c>
      <c r="C579" s="16" t="s">
        <v>137</v>
      </c>
      <c r="D579" s="16" t="s">
        <v>360</v>
      </c>
      <c r="E579" s="16"/>
      <c r="F579" s="16" t="s">
        <v>33</v>
      </c>
      <c r="G579" s="16">
        <v>1320</v>
      </c>
      <c r="H579" s="16">
        <v>3410</v>
      </c>
      <c r="I579" s="17" t="s">
        <v>361</v>
      </c>
      <c r="J579" s="32">
        <v>7000000</v>
      </c>
      <c r="K579" s="33">
        <v>7000000</v>
      </c>
      <c r="L579" s="33">
        <v>0</v>
      </c>
      <c r="M579" s="33">
        <v>0</v>
      </c>
      <c r="N579" s="33">
        <v>0</v>
      </c>
      <c r="O579" s="33">
        <v>7000000</v>
      </c>
      <c r="P579" s="33">
        <v>0</v>
      </c>
      <c r="Q579" s="33">
        <v>1400000</v>
      </c>
      <c r="R579" s="33">
        <v>0</v>
      </c>
      <c r="S579" s="33">
        <v>0</v>
      </c>
      <c r="T579" s="33">
        <v>0</v>
      </c>
      <c r="U579" s="33">
        <v>0</v>
      </c>
      <c r="V579" s="33">
        <v>5600000</v>
      </c>
      <c r="W579" s="33">
        <v>0</v>
      </c>
      <c r="X579" s="33">
        <v>5600000</v>
      </c>
      <c r="Y579" s="20">
        <f t="shared" si="99"/>
        <v>0</v>
      </c>
      <c r="Z579" s="20">
        <f t="shared" si="100"/>
        <v>0</v>
      </c>
      <c r="AA579" s="20">
        <f t="shared" si="101"/>
        <v>0.2</v>
      </c>
      <c r="AB579" s="21">
        <f t="shared" si="102"/>
        <v>0.2</v>
      </c>
    </row>
    <row r="580" spans="1:28" outlineLevel="3" x14ac:dyDescent="0.25">
      <c r="A580" s="37"/>
      <c r="B580" s="37"/>
      <c r="C580" s="36" t="s">
        <v>466</v>
      </c>
      <c r="D580" s="37"/>
      <c r="E580" s="37"/>
      <c r="F580" s="37"/>
      <c r="G580" s="37"/>
      <c r="H580" s="37"/>
      <c r="I580" s="38"/>
      <c r="J580" s="39">
        <f t="shared" ref="J580:X580" si="109">SUBTOTAL(9,J570:J579)</f>
        <v>39410296740</v>
      </c>
      <c r="K580" s="40">
        <f t="shared" si="109"/>
        <v>39410296740</v>
      </c>
      <c r="L580" s="40">
        <f t="shared" si="109"/>
        <v>0</v>
      </c>
      <c r="M580" s="40">
        <f t="shared" si="109"/>
        <v>-19489679</v>
      </c>
      <c r="N580" s="40">
        <v>0</v>
      </c>
      <c r="O580" s="40">
        <f t="shared" si="109"/>
        <v>39390807061</v>
      </c>
      <c r="P580" s="40">
        <f t="shared" si="109"/>
        <v>0</v>
      </c>
      <c r="Q580" s="40">
        <f t="shared" si="109"/>
        <v>7674714232.1700001</v>
      </c>
      <c r="R580" s="40">
        <f t="shared" si="109"/>
        <v>0</v>
      </c>
      <c r="S580" s="40">
        <f t="shared" si="109"/>
        <v>9067867794.4499989</v>
      </c>
      <c r="T580" s="40">
        <f t="shared" si="109"/>
        <v>9067867794.4499989</v>
      </c>
      <c r="U580" s="40">
        <f t="shared" si="109"/>
        <v>4858605843.7399998</v>
      </c>
      <c r="V580" s="40">
        <f t="shared" si="109"/>
        <v>22667714713.379997</v>
      </c>
      <c r="W580" s="40">
        <f t="shared" si="109"/>
        <v>0</v>
      </c>
      <c r="X580" s="40">
        <f t="shared" si="109"/>
        <v>22648225034.379997</v>
      </c>
      <c r="Y580" s="41">
        <f t="shared" si="99"/>
        <v>0.23008879771378243</v>
      </c>
      <c r="Z580" s="41">
        <f t="shared" si="100"/>
        <v>0.23020264043860889</v>
      </c>
      <c r="AA580" s="41">
        <f t="shared" si="101"/>
        <v>0.19483516091165776</v>
      </c>
      <c r="AB580" s="41">
        <f t="shared" si="102"/>
        <v>0.42503780135026664</v>
      </c>
    </row>
    <row r="581" spans="1:28" ht="75" outlineLevel="4" x14ac:dyDescent="0.25">
      <c r="A581" s="15" t="s">
        <v>347</v>
      </c>
      <c r="B581" s="16" t="s">
        <v>263</v>
      </c>
      <c r="C581" s="16" t="s">
        <v>195</v>
      </c>
      <c r="D581" s="16" t="s">
        <v>196</v>
      </c>
      <c r="E581" s="16" t="s">
        <v>52</v>
      </c>
      <c r="F581" s="16">
        <v>280</v>
      </c>
      <c r="G581" s="16">
        <v>2310</v>
      </c>
      <c r="H581" s="16">
        <v>3410</v>
      </c>
      <c r="I581" s="17" t="s">
        <v>362</v>
      </c>
      <c r="J581" s="32">
        <v>50843499</v>
      </c>
      <c r="K581" s="33">
        <v>50843499</v>
      </c>
      <c r="L581" s="33">
        <v>0</v>
      </c>
      <c r="M581" s="33">
        <v>0</v>
      </c>
      <c r="N581" s="33">
        <v>0</v>
      </c>
      <c r="O581" s="33">
        <v>50843499</v>
      </c>
      <c r="P581" s="33">
        <v>0</v>
      </c>
      <c r="Q581" s="33">
        <v>9242564.6500000004</v>
      </c>
      <c r="R581" s="33">
        <v>0</v>
      </c>
      <c r="S581" s="33">
        <v>3468312.35</v>
      </c>
      <c r="T581" s="33">
        <v>3468312.35</v>
      </c>
      <c r="U581" s="33">
        <v>0</v>
      </c>
      <c r="V581" s="33">
        <v>38132622</v>
      </c>
      <c r="W581" s="33">
        <v>0</v>
      </c>
      <c r="X581" s="33">
        <v>38132622</v>
      </c>
      <c r="Y581" s="20">
        <f t="shared" si="99"/>
        <v>6.8215453661047212E-2</v>
      </c>
      <c r="Z581" s="20">
        <f t="shared" si="100"/>
        <v>6.8215453661047212E-2</v>
      </c>
      <c r="AA581" s="20">
        <f t="shared" si="101"/>
        <v>0.18178459059239807</v>
      </c>
      <c r="AB581" s="21">
        <f t="shared" si="102"/>
        <v>0.2500000442534453</v>
      </c>
    </row>
    <row r="582" spans="1:28" ht="75" outlineLevel="4" x14ac:dyDescent="0.25">
      <c r="A582" s="15" t="s">
        <v>347</v>
      </c>
      <c r="B582" s="16" t="s">
        <v>263</v>
      </c>
      <c r="C582" s="16" t="s">
        <v>195</v>
      </c>
      <c r="D582" s="16" t="s">
        <v>196</v>
      </c>
      <c r="E582" s="16" t="s">
        <v>140</v>
      </c>
      <c r="F582" s="16">
        <v>280</v>
      </c>
      <c r="G582" s="16">
        <v>2310</v>
      </c>
      <c r="H582" s="16">
        <v>3410</v>
      </c>
      <c r="I582" s="17" t="s">
        <v>363</v>
      </c>
      <c r="J582" s="32">
        <v>1116673</v>
      </c>
      <c r="K582" s="33">
        <v>1116673</v>
      </c>
      <c r="L582" s="33">
        <v>0</v>
      </c>
      <c r="M582" s="33">
        <v>0</v>
      </c>
      <c r="N582" s="33">
        <v>0</v>
      </c>
      <c r="O582" s="33">
        <v>1116673</v>
      </c>
      <c r="P582" s="33">
        <v>0</v>
      </c>
      <c r="Q582" s="33">
        <v>202996.64</v>
      </c>
      <c r="R582" s="33">
        <v>0</v>
      </c>
      <c r="S582" s="33">
        <v>76174.36</v>
      </c>
      <c r="T582" s="33">
        <v>76174.36</v>
      </c>
      <c r="U582" s="33">
        <v>0</v>
      </c>
      <c r="V582" s="33">
        <v>837502</v>
      </c>
      <c r="W582" s="33">
        <v>0</v>
      </c>
      <c r="X582" s="33">
        <v>837502</v>
      </c>
      <c r="Y582" s="20">
        <f t="shared" si="99"/>
        <v>6.8215457882477681E-2</v>
      </c>
      <c r="Z582" s="20">
        <f t="shared" si="100"/>
        <v>6.8215457882477681E-2</v>
      </c>
      <c r="AA582" s="20">
        <f t="shared" si="101"/>
        <v>0.18178700479012211</v>
      </c>
      <c r="AB582" s="21">
        <f t="shared" si="102"/>
        <v>0.25000246267259979</v>
      </c>
    </row>
    <row r="583" spans="1:28" outlineLevel="3" x14ac:dyDescent="0.25">
      <c r="A583" s="37"/>
      <c r="B583" s="37"/>
      <c r="C583" s="36" t="s">
        <v>467</v>
      </c>
      <c r="D583" s="37"/>
      <c r="E583" s="37"/>
      <c r="F583" s="37"/>
      <c r="G583" s="37"/>
      <c r="H583" s="37"/>
      <c r="I583" s="38"/>
      <c r="J583" s="39">
        <f t="shared" ref="J583:X583" si="110">SUBTOTAL(9,J581:J582)</f>
        <v>51960172</v>
      </c>
      <c r="K583" s="40">
        <f t="shared" si="110"/>
        <v>51960172</v>
      </c>
      <c r="L583" s="40">
        <f t="shared" si="110"/>
        <v>0</v>
      </c>
      <c r="M583" s="40">
        <f t="shared" si="110"/>
        <v>0</v>
      </c>
      <c r="N583" s="40">
        <v>0</v>
      </c>
      <c r="O583" s="40">
        <f t="shared" si="110"/>
        <v>51960172</v>
      </c>
      <c r="P583" s="40">
        <f t="shared" si="110"/>
        <v>0</v>
      </c>
      <c r="Q583" s="40">
        <f t="shared" si="110"/>
        <v>9445561.290000001</v>
      </c>
      <c r="R583" s="40">
        <f t="shared" si="110"/>
        <v>0</v>
      </c>
      <c r="S583" s="40">
        <f t="shared" si="110"/>
        <v>3544486.71</v>
      </c>
      <c r="T583" s="40">
        <f t="shared" si="110"/>
        <v>3544486.71</v>
      </c>
      <c r="U583" s="40">
        <f t="shared" si="110"/>
        <v>0</v>
      </c>
      <c r="V583" s="40">
        <f t="shared" si="110"/>
        <v>38970124</v>
      </c>
      <c r="W583" s="40">
        <f t="shared" si="110"/>
        <v>0</v>
      </c>
      <c r="X583" s="40">
        <f t="shared" si="110"/>
        <v>38970124</v>
      </c>
      <c r="Y583" s="41">
        <f t="shared" si="99"/>
        <v>6.8215453751769725E-2</v>
      </c>
      <c r="Z583" s="41">
        <f t="shared" si="100"/>
        <v>6.8215453751769725E-2</v>
      </c>
      <c r="AA583" s="41">
        <f t="shared" si="101"/>
        <v>0.18178464247577936</v>
      </c>
      <c r="AB583" s="41">
        <f t="shared" si="102"/>
        <v>0.2500000962275491</v>
      </c>
    </row>
    <row r="584" spans="1:28" outlineLevel="2" x14ac:dyDescent="0.25">
      <c r="A584" s="37"/>
      <c r="B584" s="37" t="s">
        <v>457</v>
      </c>
      <c r="C584" s="36"/>
      <c r="D584" s="37"/>
      <c r="E584" s="37"/>
      <c r="F584" s="37"/>
      <c r="G584" s="37"/>
      <c r="H584" s="37"/>
      <c r="I584" s="38"/>
      <c r="J584" s="39">
        <f t="shared" ref="J584:X584" si="111">SUBTOTAL(9,J554:J582)</f>
        <v>726440278544</v>
      </c>
      <c r="K584" s="40">
        <f t="shared" si="111"/>
        <v>726305569960</v>
      </c>
      <c r="L584" s="40">
        <f t="shared" si="111"/>
        <v>0</v>
      </c>
      <c r="M584" s="40">
        <f t="shared" si="111"/>
        <v>-486501929</v>
      </c>
      <c r="N584" s="40">
        <v>0</v>
      </c>
      <c r="O584" s="40">
        <f t="shared" si="111"/>
        <v>725819068031</v>
      </c>
      <c r="P584" s="40">
        <f t="shared" si="111"/>
        <v>0</v>
      </c>
      <c r="Q584" s="40">
        <f t="shared" si="111"/>
        <v>92107638223.939987</v>
      </c>
      <c r="R584" s="40">
        <f t="shared" si="111"/>
        <v>0</v>
      </c>
      <c r="S584" s="40">
        <f t="shared" si="111"/>
        <v>209944318788.79004</v>
      </c>
      <c r="T584" s="40">
        <f t="shared" si="111"/>
        <v>209943835828.82001</v>
      </c>
      <c r="U584" s="40">
        <f t="shared" si="111"/>
        <v>405938521703.63</v>
      </c>
      <c r="V584" s="40">
        <f t="shared" si="111"/>
        <v>424253612947.27002</v>
      </c>
      <c r="W584" s="40">
        <f t="shared" si="111"/>
        <v>0</v>
      </c>
      <c r="X584" s="40">
        <f t="shared" si="111"/>
        <v>423767111018.27002</v>
      </c>
      <c r="Y584" s="41">
        <f t="shared" si="99"/>
        <v>0.28905783938893975</v>
      </c>
      <c r="Z584" s="41">
        <f t="shared" si="100"/>
        <v>0.28925158904729026</v>
      </c>
      <c r="AA584" s="41">
        <f t="shared" si="101"/>
        <v>0.12690165122529687</v>
      </c>
      <c r="AB584" s="41">
        <f t="shared" si="102"/>
        <v>0.41615324027258715</v>
      </c>
    </row>
    <row r="585" spans="1:28" outlineLevel="4" x14ac:dyDescent="0.25">
      <c r="A585" s="15" t="s">
        <v>347</v>
      </c>
      <c r="B585" s="16" t="s">
        <v>264</v>
      </c>
      <c r="C585" s="16" t="s">
        <v>31</v>
      </c>
      <c r="D585" s="16" t="s">
        <v>32</v>
      </c>
      <c r="E585" s="16"/>
      <c r="F585" s="16">
        <v>280</v>
      </c>
      <c r="G585" s="16">
        <v>1111</v>
      </c>
      <c r="H585" s="16">
        <v>3420</v>
      </c>
      <c r="I585" s="17" t="s">
        <v>34</v>
      </c>
      <c r="J585" s="32">
        <v>147924816921</v>
      </c>
      <c r="K585" s="33">
        <v>147924816921</v>
      </c>
      <c r="L585" s="33">
        <v>0</v>
      </c>
      <c r="M585" s="33">
        <v>9633800</v>
      </c>
      <c r="N585" s="33">
        <v>0</v>
      </c>
      <c r="O585" s="33">
        <v>147934450721</v>
      </c>
      <c r="P585" s="33">
        <v>0</v>
      </c>
      <c r="Q585" s="33">
        <v>0</v>
      </c>
      <c r="R585" s="33">
        <v>0</v>
      </c>
      <c r="S585" s="33">
        <v>36290604776.5</v>
      </c>
      <c r="T585" s="33">
        <v>36290604776.5</v>
      </c>
      <c r="U585" s="33">
        <v>111634212144.5</v>
      </c>
      <c r="V585" s="33">
        <v>111634212144.5</v>
      </c>
      <c r="W585" s="33">
        <v>0</v>
      </c>
      <c r="X585" s="33">
        <v>111643845944.5</v>
      </c>
      <c r="Y585" s="20">
        <f t="shared" si="99"/>
        <v>0.24533141586297302</v>
      </c>
      <c r="Z585" s="20">
        <f t="shared" si="100"/>
        <v>0.24531543936944752</v>
      </c>
      <c r="AA585" s="20">
        <f t="shared" si="101"/>
        <v>0</v>
      </c>
      <c r="AB585" s="21">
        <f t="shared" si="102"/>
        <v>0.24531543936944752</v>
      </c>
    </row>
    <row r="586" spans="1:28" outlineLevel="4" x14ac:dyDescent="0.25">
      <c r="A586" s="15" t="s">
        <v>347</v>
      </c>
      <c r="B586" s="16" t="s">
        <v>264</v>
      </c>
      <c r="C586" s="16" t="s">
        <v>31</v>
      </c>
      <c r="D586" s="16" t="s">
        <v>35</v>
      </c>
      <c r="E586" s="16"/>
      <c r="F586" s="16">
        <v>280</v>
      </c>
      <c r="G586" s="16">
        <v>1111</v>
      </c>
      <c r="H586" s="16">
        <v>3420</v>
      </c>
      <c r="I586" s="17" t="s">
        <v>36</v>
      </c>
      <c r="J586" s="32">
        <v>6840631289</v>
      </c>
      <c r="K586" s="33">
        <v>6840631289</v>
      </c>
      <c r="L586" s="33">
        <v>0</v>
      </c>
      <c r="M586" s="33">
        <v>0</v>
      </c>
      <c r="N586" s="33">
        <v>0</v>
      </c>
      <c r="O586" s="33">
        <v>6840631289</v>
      </c>
      <c r="P586" s="33">
        <v>0</v>
      </c>
      <c r="Q586" s="33">
        <v>0</v>
      </c>
      <c r="R586" s="33">
        <v>0</v>
      </c>
      <c r="S586" s="33">
        <v>2043009507.0899999</v>
      </c>
      <c r="T586" s="33">
        <v>2043009507.0899999</v>
      </c>
      <c r="U586" s="33">
        <v>4797621781.9099998</v>
      </c>
      <c r="V586" s="33">
        <v>4797621781.9099998</v>
      </c>
      <c r="W586" s="33">
        <v>0</v>
      </c>
      <c r="X586" s="33">
        <v>4797621781.9099998</v>
      </c>
      <c r="Y586" s="20">
        <f t="shared" si="99"/>
        <v>0.29865803619254239</v>
      </c>
      <c r="Z586" s="20">
        <f t="shared" si="100"/>
        <v>0.29865803619254239</v>
      </c>
      <c r="AA586" s="20">
        <f t="shared" si="101"/>
        <v>0</v>
      </c>
      <c r="AB586" s="21">
        <f t="shared" si="102"/>
        <v>0.29865803619254239</v>
      </c>
    </row>
    <row r="587" spans="1:28" outlineLevel="4" x14ac:dyDescent="0.25">
      <c r="A587" s="15" t="s">
        <v>347</v>
      </c>
      <c r="B587" s="16" t="s">
        <v>264</v>
      </c>
      <c r="C587" s="16" t="s">
        <v>31</v>
      </c>
      <c r="D587" s="16" t="s">
        <v>348</v>
      </c>
      <c r="E587" s="16"/>
      <c r="F587" s="16">
        <v>280</v>
      </c>
      <c r="G587" s="16">
        <v>1111</v>
      </c>
      <c r="H587" s="16">
        <v>3420</v>
      </c>
      <c r="I587" s="17" t="s">
        <v>349</v>
      </c>
      <c r="J587" s="32">
        <v>134141282</v>
      </c>
      <c r="K587" s="33">
        <v>134141282</v>
      </c>
      <c r="L587" s="33">
        <v>0</v>
      </c>
      <c r="M587" s="33">
        <v>-4620000</v>
      </c>
      <c r="N587" s="33">
        <v>0</v>
      </c>
      <c r="O587" s="33">
        <v>129521282</v>
      </c>
      <c r="P587" s="33">
        <v>0</v>
      </c>
      <c r="Q587" s="33">
        <v>0</v>
      </c>
      <c r="R587" s="33">
        <v>0</v>
      </c>
      <c r="S587" s="33">
        <v>30364470.649999999</v>
      </c>
      <c r="T587" s="33">
        <v>30364470.649999999</v>
      </c>
      <c r="U587" s="33">
        <v>99156811.349999994</v>
      </c>
      <c r="V587" s="33">
        <v>103776811.34999999</v>
      </c>
      <c r="W587" s="33">
        <v>0</v>
      </c>
      <c r="X587" s="33">
        <v>99156811.349999994</v>
      </c>
      <c r="Y587" s="20">
        <f t="shared" ref="Y587:Y651" si="112">$S587/$K587</f>
        <v>0.22636186412770379</v>
      </c>
      <c r="Z587" s="20">
        <f t="shared" ref="Z587:Z651" si="113">$S587/$O587</f>
        <v>0.23443614965145262</v>
      </c>
      <c r="AA587" s="20">
        <f t="shared" ref="AA587:AA651" si="114">(($P587+$Q587+$R587)/$O587)</f>
        <v>0</v>
      </c>
      <c r="AB587" s="21">
        <f t="shared" ref="AB587:AB651" si="115">$Z587+$AA587</f>
        <v>0.23443614965145262</v>
      </c>
    </row>
    <row r="588" spans="1:28" outlineLevel="4" x14ac:dyDescent="0.25">
      <c r="A588" s="15" t="s">
        <v>347</v>
      </c>
      <c r="B588" s="16" t="s">
        <v>264</v>
      </c>
      <c r="C588" s="16" t="s">
        <v>31</v>
      </c>
      <c r="D588" s="16" t="s">
        <v>350</v>
      </c>
      <c r="E588" s="16"/>
      <c r="F588" s="16" t="s">
        <v>33</v>
      </c>
      <c r="G588" s="16">
        <v>1111</v>
      </c>
      <c r="H588" s="16">
        <v>3420</v>
      </c>
      <c r="I588" s="17" t="s">
        <v>351</v>
      </c>
      <c r="J588" s="32">
        <v>113219174</v>
      </c>
      <c r="K588" s="33">
        <v>113219174</v>
      </c>
      <c r="L588" s="33">
        <v>0</v>
      </c>
      <c r="M588" s="33">
        <v>0</v>
      </c>
      <c r="N588" s="33">
        <v>0</v>
      </c>
      <c r="O588" s="33">
        <v>113219174</v>
      </c>
      <c r="P588" s="33">
        <v>0</v>
      </c>
      <c r="Q588" s="33">
        <v>108100158.09</v>
      </c>
      <c r="R588" s="33">
        <v>0</v>
      </c>
      <c r="S588" s="33">
        <v>5119015.91</v>
      </c>
      <c r="T588" s="33">
        <v>5119015.91</v>
      </c>
      <c r="U588" s="33">
        <v>0</v>
      </c>
      <c r="V588" s="33">
        <v>0</v>
      </c>
      <c r="W588" s="33">
        <v>0</v>
      </c>
      <c r="X588" s="33">
        <v>-3.7252902984619141E-9</v>
      </c>
      <c r="Y588" s="20">
        <f t="shared" si="112"/>
        <v>4.5213330296862968E-2</v>
      </c>
      <c r="Z588" s="20">
        <f t="shared" si="113"/>
        <v>4.5213330296862968E-2</v>
      </c>
      <c r="AA588" s="20">
        <f t="shared" si="114"/>
        <v>0.95478666970313708</v>
      </c>
      <c r="AB588" s="21">
        <f t="shared" si="115"/>
        <v>1</v>
      </c>
    </row>
    <row r="589" spans="1:28" outlineLevel="4" x14ac:dyDescent="0.25">
      <c r="A589" s="15" t="s">
        <v>347</v>
      </c>
      <c r="B589" s="16" t="s">
        <v>264</v>
      </c>
      <c r="C589" s="16" t="s">
        <v>31</v>
      </c>
      <c r="D589" s="16" t="s">
        <v>41</v>
      </c>
      <c r="E589" s="16"/>
      <c r="F589" s="16">
        <v>280</v>
      </c>
      <c r="G589" s="16">
        <v>1111</v>
      </c>
      <c r="H589" s="16">
        <v>3420</v>
      </c>
      <c r="I589" s="17" t="s">
        <v>42</v>
      </c>
      <c r="J589" s="32">
        <v>41779789192</v>
      </c>
      <c r="K589" s="33">
        <v>41779789192</v>
      </c>
      <c r="L589" s="33">
        <v>0</v>
      </c>
      <c r="M589" s="33">
        <v>0</v>
      </c>
      <c r="N589" s="33">
        <v>0</v>
      </c>
      <c r="O589" s="33">
        <v>41779789192</v>
      </c>
      <c r="P589" s="33">
        <v>0</v>
      </c>
      <c r="Q589" s="33">
        <v>0</v>
      </c>
      <c r="R589" s="33">
        <v>0</v>
      </c>
      <c r="S589" s="33">
        <v>9962237641.8099995</v>
      </c>
      <c r="T589" s="33">
        <v>9962237641.8099995</v>
      </c>
      <c r="U589" s="33">
        <v>31817551550.189999</v>
      </c>
      <c r="V589" s="33">
        <v>31817551550.189999</v>
      </c>
      <c r="W589" s="33">
        <v>0</v>
      </c>
      <c r="X589" s="33">
        <v>31817551550.190002</v>
      </c>
      <c r="Y589" s="20">
        <f t="shared" si="112"/>
        <v>0.23844633576364646</v>
      </c>
      <c r="Z589" s="20">
        <f t="shared" si="113"/>
        <v>0.23844633576364646</v>
      </c>
      <c r="AA589" s="20">
        <f t="shared" si="114"/>
        <v>0</v>
      </c>
      <c r="AB589" s="21">
        <f t="shared" si="115"/>
        <v>0.23844633576364646</v>
      </c>
    </row>
    <row r="590" spans="1:28" ht="30" outlineLevel="4" x14ac:dyDescent="0.25">
      <c r="A590" s="15" t="s">
        <v>347</v>
      </c>
      <c r="B590" s="16" t="s">
        <v>264</v>
      </c>
      <c r="C590" s="16" t="s">
        <v>31</v>
      </c>
      <c r="D590" s="16" t="s">
        <v>43</v>
      </c>
      <c r="E590" s="16"/>
      <c r="F590" s="16">
        <v>280</v>
      </c>
      <c r="G590" s="16">
        <v>1111</v>
      </c>
      <c r="H590" s="16">
        <v>3420</v>
      </c>
      <c r="I590" s="17" t="s">
        <v>44</v>
      </c>
      <c r="J590" s="32">
        <v>7810281577</v>
      </c>
      <c r="K590" s="33">
        <v>7810281577</v>
      </c>
      <c r="L590" s="33">
        <v>0</v>
      </c>
      <c r="M590" s="33">
        <v>0</v>
      </c>
      <c r="N590" s="33">
        <v>0</v>
      </c>
      <c r="O590" s="33">
        <v>7810281577</v>
      </c>
      <c r="P590" s="33">
        <v>0</v>
      </c>
      <c r="Q590" s="33">
        <v>0</v>
      </c>
      <c r="R590" s="33">
        <v>0</v>
      </c>
      <c r="S590" s="33">
        <v>2017944695.5799999</v>
      </c>
      <c r="T590" s="33">
        <v>2017944695.5799999</v>
      </c>
      <c r="U590" s="33">
        <v>5792336881.4200001</v>
      </c>
      <c r="V590" s="33">
        <v>5792336881.4200001</v>
      </c>
      <c r="W590" s="33">
        <v>0</v>
      </c>
      <c r="X590" s="33">
        <v>5792336881.4200001</v>
      </c>
      <c r="Y590" s="20">
        <f t="shared" si="112"/>
        <v>0.25837028738150958</v>
      </c>
      <c r="Z590" s="20">
        <f t="shared" si="113"/>
        <v>0.25837028738150958</v>
      </c>
      <c r="AA590" s="20">
        <f t="shared" si="114"/>
        <v>0</v>
      </c>
      <c r="AB590" s="21">
        <f t="shared" si="115"/>
        <v>0.25837028738150958</v>
      </c>
    </row>
    <row r="591" spans="1:28" outlineLevel="4" x14ac:dyDescent="0.25">
      <c r="A591" s="15" t="s">
        <v>347</v>
      </c>
      <c r="B591" s="16" t="s">
        <v>264</v>
      </c>
      <c r="C591" s="16" t="s">
        <v>31</v>
      </c>
      <c r="D591" s="16" t="s">
        <v>45</v>
      </c>
      <c r="E591" s="16"/>
      <c r="F591" s="16" t="s">
        <v>33</v>
      </c>
      <c r="G591" s="16">
        <v>1111</v>
      </c>
      <c r="H591" s="16">
        <v>3420</v>
      </c>
      <c r="I591" s="17" t="s">
        <v>46</v>
      </c>
      <c r="J591" s="32">
        <v>21761833198</v>
      </c>
      <c r="K591" s="33">
        <v>21761833198</v>
      </c>
      <c r="L591" s="33">
        <v>0</v>
      </c>
      <c r="M591" s="33">
        <v>0</v>
      </c>
      <c r="N591" s="33">
        <v>0</v>
      </c>
      <c r="O591" s="33">
        <v>21761833198</v>
      </c>
      <c r="P591" s="33">
        <v>0</v>
      </c>
      <c r="Q591" s="33">
        <v>0</v>
      </c>
      <c r="R591" s="33">
        <v>0</v>
      </c>
      <c r="S591" s="33">
        <v>411599631.68000001</v>
      </c>
      <c r="T591" s="33">
        <v>411599631.68000001</v>
      </c>
      <c r="U591" s="33">
        <v>21350233566.32</v>
      </c>
      <c r="V591" s="33">
        <v>21350233566.32</v>
      </c>
      <c r="W591" s="33">
        <v>0</v>
      </c>
      <c r="X591" s="33">
        <v>21350233566.32</v>
      </c>
      <c r="Y591" s="20">
        <f t="shared" si="112"/>
        <v>1.8913830831027031E-2</v>
      </c>
      <c r="Z591" s="20">
        <f t="shared" si="113"/>
        <v>1.8913830831027031E-2</v>
      </c>
      <c r="AA591" s="20">
        <f t="shared" si="114"/>
        <v>0</v>
      </c>
      <c r="AB591" s="21">
        <f t="shared" si="115"/>
        <v>1.8913830831027031E-2</v>
      </c>
    </row>
    <row r="592" spans="1:28" outlineLevel="4" x14ac:dyDescent="0.25">
      <c r="A592" s="15" t="s">
        <v>347</v>
      </c>
      <c r="B592" s="16" t="s">
        <v>264</v>
      </c>
      <c r="C592" s="16" t="s">
        <v>31</v>
      </c>
      <c r="D592" s="16" t="s">
        <v>47</v>
      </c>
      <c r="E592" s="16"/>
      <c r="F592" s="16" t="s">
        <v>33</v>
      </c>
      <c r="G592" s="16">
        <v>1111</v>
      </c>
      <c r="H592" s="16">
        <v>3420</v>
      </c>
      <c r="I592" s="17" t="s">
        <v>48</v>
      </c>
      <c r="J592" s="32">
        <v>19727040891</v>
      </c>
      <c r="K592" s="33">
        <v>19817581319</v>
      </c>
      <c r="L592" s="33">
        <v>0</v>
      </c>
      <c r="M592" s="33">
        <v>0</v>
      </c>
      <c r="N592" s="33">
        <v>0</v>
      </c>
      <c r="O592" s="33">
        <v>19817581319</v>
      </c>
      <c r="P592" s="33">
        <v>0</v>
      </c>
      <c r="Q592" s="33">
        <v>14447934.57</v>
      </c>
      <c r="R592" s="33">
        <v>0</v>
      </c>
      <c r="S592" s="33">
        <v>19644055612.290001</v>
      </c>
      <c r="T592" s="33">
        <v>19643189613.82</v>
      </c>
      <c r="U592" s="33">
        <v>159077772.13999999</v>
      </c>
      <c r="V592" s="33">
        <v>159077772.13999999</v>
      </c>
      <c r="W592" s="33">
        <v>0</v>
      </c>
      <c r="X592" s="33">
        <v>159077772.13999939</v>
      </c>
      <c r="Y592" s="20">
        <f t="shared" si="112"/>
        <v>0.99124385040148</v>
      </c>
      <c r="Z592" s="20">
        <f t="shared" si="113"/>
        <v>0.99124385040148</v>
      </c>
      <c r="AA592" s="20">
        <f t="shared" si="114"/>
        <v>7.2904631182959352E-4</v>
      </c>
      <c r="AB592" s="21">
        <f t="shared" si="115"/>
        <v>0.99197289671330957</v>
      </c>
    </row>
    <row r="593" spans="1:28" outlineLevel="4" x14ac:dyDescent="0.25">
      <c r="A593" s="15" t="s">
        <v>347</v>
      </c>
      <c r="B593" s="16" t="s">
        <v>264</v>
      </c>
      <c r="C593" s="16" t="s">
        <v>31</v>
      </c>
      <c r="D593" s="16" t="s">
        <v>49</v>
      </c>
      <c r="E593" s="16"/>
      <c r="F593" s="16">
        <v>280</v>
      </c>
      <c r="G593" s="16">
        <v>1111</v>
      </c>
      <c r="H593" s="16">
        <v>3420</v>
      </c>
      <c r="I593" s="17" t="s">
        <v>50</v>
      </c>
      <c r="J593" s="32">
        <v>47755062359</v>
      </c>
      <c r="K593" s="33">
        <v>47755062359</v>
      </c>
      <c r="L593" s="33">
        <v>0</v>
      </c>
      <c r="M593" s="33">
        <v>0</v>
      </c>
      <c r="N593" s="33">
        <v>0</v>
      </c>
      <c r="O593" s="33">
        <v>47755062359</v>
      </c>
      <c r="P593" s="33">
        <v>0</v>
      </c>
      <c r="Q593" s="33">
        <v>0</v>
      </c>
      <c r="R593" s="33">
        <v>0</v>
      </c>
      <c r="S593" s="33">
        <v>10417792208.52</v>
      </c>
      <c r="T593" s="33">
        <v>10417792208.52</v>
      </c>
      <c r="U593" s="33">
        <v>37337270150.480003</v>
      </c>
      <c r="V593" s="33">
        <v>37337270150.480003</v>
      </c>
      <c r="W593" s="33">
        <v>0</v>
      </c>
      <c r="X593" s="33">
        <v>37337270150.479996</v>
      </c>
      <c r="Y593" s="20">
        <f t="shared" si="112"/>
        <v>0.21815053093646827</v>
      </c>
      <c r="Z593" s="20">
        <f t="shared" si="113"/>
        <v>0.21815053093646827</v>
      </c>
      <c r="AA593" s="20">
        <f t="shared" si="114"/>
        <v>0</v>
      </c>
      <c r="AB593" s="21">
        <f t="shared" si="115"/>
        <v>0.21815053093646827</v>
      </c>
    </row>
    <row r="594" spans="1:28" ht="120" outlineLevel="4" x14ac:dyDescent="0.25">
      <c r="A594" s="15" t="s">
        <v>347</v>
      </c>
      <c r="B594" s="16" t="s">
        <v>264</v>
      </c>
      <c r="C594" s="16" t="s">
        <v>31</v>
      </c>
      <c r="D594" s="16" t="s">
        <v>51</v>
      </c>
      <c r="E594" s="16" t="s">
        <v>52</v>
      </c>
      <c r="F594" s="16" t="s">
        <v>33</v>
      </c>
      <c r="G594" s="16">
        <v>1112</v>
      </c>
      <c r="H594" s="16">
        <v>3420</v>
      </c>
      <c r="I594" s="17" t="s">
        <v>53</v>
      </c>
      <c r="J594" s="32">
        <v>25172188511</v>
      </c>
      <c r="K594" s="33">
        <v>25172188511</v>
      </c>
      <c r="L594" s="33">
        <v>0</v>
      </c>
      <c r="M594" s="33">
        <v>0</v>
      </c>
      <c r="N594" s="33">
        <v>0</v>
      </c>
      <c r="O594" s="33">
        <v>25172188511</v>
      </c>
      <c r="P594" s="33">
        <v>0</v>
      </c>
      <c r="Q594" s="33">
        <v>18077066867</v>
      </c>
      <c r="R594" s="33">
        <v>0</v>
      </c>
      <c r="S594" s="33">
        <v>7095121644</v>
      </c>
      <c r="T594" s="33">
        <v>7095121644</v>
      </c>
      <c r="U594" s="33">
        <v>0</v>
      </c>
      <c r="V594" s="33">
        <v>0</v>
      </c>
      <c r="W594" s="33">
        <v>0</v>
      </c>
      <c r="X594" s="33">
        <v>0</v>
      </c>
      <c r="Y594" s="20">
        <f t="shared" si="112"/>
        <v>0.28186351937176624</v>
      </c>
      <c r="Z594" s="20">
        <f t="shared" si="113"/>
        <v>0.28186351937176624</v>
      </c>
      <c r="AA594" s="20">
        <f t="shared" si="114"/>
        <v>0.71813648062823376</v>
      </c>
      <c r="AB594" s="21">
        <f t="shared" si="115"/>
        <v>1</v>
      </c>
    </row>
    <row r="595" spans="1:28" ht="210" outlineLevel="4" x14ac:dyDescent="0.25">
      <c r="A595" s="15" t="s">
        <v>347</v>
      </c>
      <c r="B595" s="16" t="s">
        <v>264</v>
      </c>
      <c r="C595" s="16" t="s">
        <v>31</v>
      </c>
      <c r="D595" s="16" t="s">
        <v>51</v>
      </c>
      <c r="E595" s="16" t="s">
        <v>52</v>
      </c>
      <c r="F595" s="16">
        <v>542</v>
      </c>
      <c r="G595" s="16">
        <v>1112</v>
      </c>
      <c r="H595" s="16">
        <v>3420</v>
      </c>
      <c r="I595" s="17" t="s">
        <v>364</v>
      </c>
      <c r="J595" s="33">
        <v>0</v>
      </c>
      <c r="K595" s="33">
        <v>0</v>
      </c>
      <c r="L595" s="33">
        <v>0</v>
      </c>
      <c r="M595" s="33">
        <v>0</v>
      </c>
      <c r="N595" s="33">
        <v>0</v>
      </c>
      <c r="O595" s="33">
        <v>0</v>
      </c>
      <c r="P595" s="33">
        <v>0</v>
      </c>
      <c r="Q595" s="33">
        <v>0</v>
      </c>
      <c r="R595" s="33">
        <v>0</v>
      </c>
      <c r="S595" s="33">
        <v>0</v>
      </c>
      <c r="T595" s="33">
        <v>0</v>
      </c>
      <c r="U595" s="33">
        <v>0</v>
      </c>
      <c r="V595" s="33">
        <v>0</v>
      </c>
      <c r="W595" s="33">
        <v>0</v>
      </c>
      <c r="X595" s="33">
        <v>0</v>
      </c>
      <c r="Y595" s="20">
        <f>IF(O595=0,0,$S595/$K595)</f>
        <v>0</v>
      </c>
      <c r="Z595" s="20">
        <f>IF(O595=0,0,$S595/$O595)</f>
        <v>0</v>
      </c>
      <c r="AA595" s="20">
        <v>0</v>
      </c>
      <c r="AB595" s="21">
        <f t="shared" si="115"/>
        <v>0</v>
      </c>
    </row>
    <row r="596" spans="1:28" ht="75" outlineLevel="4" x14ac:dyDescent="0.25">
      <c r="A596" s="15" t="s">
        <v>347</v>
      </c>
      <c r="B596" s="16" t="s">
        <v>264</v>
      </c>
      <c r="C596" s="16" t="s">
        <v>31</v>
      </c>
      <c r="D596" s="16" t="s">
        <v>54</v>
      </c>
      <c r="E596" s="16" t="s">
        <v>52</v>
      </c>
      <c r="F596" s="16" t="s">
        <v>33</v>
      </c>
      <c r="G596" s="16">
        <v>1112</v>
      </c>
      <c r="H596" s="16">
        <v>3420</v>
      </c>
      <c r="I596" s="17" t="s">
        <v>55</v>
      </c>
      <c r="J596" s="32">
        <v>1360658838</v>
      </c>
      <c r="K596" s="33">
        <v>1360658838</v>
      </c>
      <c r="L596" s="33">
        <v>0</v>
      </c>
      <c r="M596" s="33">
        <v>0</v>
      </c>
      <c r="N596" s="33">
        <v>0</v>
      </c>
      <c r="O596" s="33">
        <v>1360658838</v>
      </c>
      <c r="P596" s="33">
        <v>0</v>
      </c>
      <c r="Q596" s="33">
        <v>977159793</v>
      </c>
      <c r="R596" s="33">
        <v>0</v>
      </c>
      <c r="S596" s="33">
        <v>383499045</v>
      </c>
      <c r="T596" s="33">
        <v>383499045</v>
      </c>
      <c r="U596" s="33">
        <v>0</v>
      </c>
      <c r="V596" s="33">
        <v>0</v>
      </c>
      <c r="W596" s="33">
        <v>0</v>
      </c>
      <c r="X596" s="33">
        <v>0</v>
      </c>
      <c r="Y596" s="20">
        <f t="shared" si="112"/>
        <v>0.2818480535236122</v>
      </c>
      <c r="Z596" s="20">
        <f t="shared" si="113"/>
        <v>0.2818480535236122</v>
      </c>
      <c r="AA596" s="20">
        <f t="shared" si="114"/>
        <v>0.7181519464763878</v>
      </c>
      <c r="AB596" s="21">
        <f t="shared" si="115"/>
        <v>1</v>
      </c>
    </row>
    <row r="597" spans="1:28" ht="120" outlineLevel="4" x14ac:dyDescent="0.25">
      <c r="A597" s="15" t="s">
        <v>347</v>
      </c>
      <c r="B597" s="16" t="s">
        <v>264</v>
      </c>
      <c r="C597" s="16" t="s">
        <v>31</v>
      </c>
      <c r="D597" s="16" t="s">
        <v>56</v>
      </c>
      <c r="E597" s="16" t="s">
        <v>52</v>
      </c>
      <c r="F597" s="16" t="s">
        <v>33</v>
      </c>
      <c r="G597" s="16">
        <v>1112</v>
      </c>
      <c r="H597" s="16">
        <v>3420</v>
      </c>
      <c r="I597" s="17" t="s">
        <v>57</v>
      </c>
      <c r="J597" s="32">
        <v>1475128310</v>
      </c>
      <c r="K597" s="33">
        <v>1475128310</v>
      </c>
      <c r="L597" s="33">
        <v>0</v>
      </c>
      <c r="M597" s="33">
        <v>0</v>
      </c>
      <c r="N597" s="33">
        <v>0</v>
      </c>
      <c r="O597" s="33">
        <v>1475128310</v>
      </c>
      <c r="P597" s="33">
        <v>0</v>
      </c>
      <c r="Q597" s="33">
        <v>1194058233</v>
      </c>
      <c r="R597" s="33">
        <v>0</v>
      </c>
      <c r="S597" s="33">
        <v>281070077</v>
      </c>
      <c r="T597" s="33">
        <v>281070077</v>
      </c>
      <c r="U597" s="33">
        <v>0</v>
      </c>
      <c r="V597" s="33">
        <v>0</v>
      </c>
      <c r="W597" s="33">
        <v>0</v>
      </c>
      <c r="X597" s="33">
        <v>0</v>
      </c>
      <c r="Y597" s="20">
        <f t="shared" si="112"/>
        <v>0.1905394094158494</v>
      </c>
      <c r="Z597" s="20">
        <f t="shared" si="113"/>
        <v>0.1905394094158494</v>
      </c>
      <c r="AA597" s="20">
        <f t="shared" si="114"/>
        <v>0.80946059058415065</v>
      </c>
      <c r="AB597" s="21">
        <f t="shared" si="115"/>
        <v>1</v>
      </c>
    </row>
    <row r="598" spans="1:28" ht="90" outlineLevel="4" x14ac:dyDescent="0.25">
      <c r="A598" s="15" t="s">
        <v>347</v>
      </c>
      <c r="B598" s="16" t="s">
        <v>264</v>
      </c>
      <c r="C598" s="16" t="s">
        <v>31</v>
      </c>
      <c r="D598" s="16" t="s">
        <v>58</v>
      </c>
      <c r="E598" s="16" t="s">
        <v>52</v>
      </c>
      <c r="F598" s="16" t="s">
        <v>33</v>
      </c>
      <c r="G598" s="16">
        <v>1112</v>
      </c>
      <c r="H598" s="16">
        <v>3420</v>
      </c>
      <c r="I598" s="17" t="s">
        <v>59</v>
      </c>
      <c r="J598" s="32">
        <v>8163953031</v>
      </c>
      <c r="K598" s="33">
        <v>8163953031</v>
      </c>
      <c r="L598" s="33">
        <v>0</v>
      </c>
      <c r="M598" s="33">
        <v>0</v>
      </c>
      <c r="N598" s="33">
        <v>0</v>
      </c>
      <c r="O598" s="33">
        <v>8163953031</v>
      </c>
      <c r="P598" s="33">
        <v>0</v>
      </c>
      <c r="Q598" s="33">
        <v>5863656898</v>
      </c>
      <c r="R598" s="33">
        <v>0</v>
      </c>
      <c r="S598" s="33">
        <v>2300296133</v>
      </c>
      <c r="T598" s="33">
        <v>2300296133</v>
      </c>
      <c r="U598" s="33">
        <v>0</v>
      </c>
      <c r="V598" s="33">
        <v>0</v>
      </c>
      <c r="W598" s="33">
        <v>0</v>
      </c>
      <c r="X598" s="33">
        <v>0</v>
      </c>
      <c r="Y598" s="20">
        <f t="shared" si="112"/>
        <v>0.28176253884182839</v>
      </c>
      <c r="Z598" s="20">
        <f t="shared" si="113"/>
        <v>0.28176253884182839</v>
      </c>
      <c r="AA598" s="20">
        <f t="shared" si="114"/>
        <v>0.71823746115817166</v>
      </c>
      <c r="AB598" s="21">
        <f t="shared" si="115"/>
        <v>1</v>
      </c>
    </row>
    <row r="599" spans="1:28" ht="90" outlineLevel="4" x14ac:dyDescent="0.25">
      <c r="A599" s="15" t="s">
        <v>347</v>
      </c>
      <c r="B599" s="16" t="s">
        <v>264</v>
      </c>
      <c r="C599" s="16" t="s">
        <v>31</v>
      </c>
      <c r="D599" s="16" t="s">
        <v>60</v>
      </c>
      <c r="E599" s="16" t="s">
        <v>52</v>
      </c>
      <c r="F599" s="16" t="s">
        <v>33</v>
      </c>
      <c r="G599" s="16">
        <v>1112</v>
      </c>
      <c r="H599" s="16">
        <v>3420</v>
      </c>
      <c r="I599" s="17" t="s">
        <v>61</v>
      </c>
      <c r="J599" s="32">
        <v>4081976515</v>
      </c>
      <c r="K599" s="33">
        <v>4081976515</v>
      </c>
      <c r="L599" s="33">
        <v>0</v>
      </c>
      <c r="M599" s="33">
        <v>0</v>
      </c>
      <c r="N599" s="33">
        <v>0</v>
      </c>
      <c r="O599" s="33">
        <v>4081976515</v>
      </c>
      <c r="P599" s="33">
        <v>0</v>
      </c>
      <c r="Q599" s="33">
        <v>2931245175</v>
      </c>
      <c r="R599" s="33">
        <v>0</v>
      </c>
      <c r="S599" s="33">
        <v>1150731340</v>
      </c>
      <c r="T599" s="33">
        <v>1150731340</v>
      </c>
      <c r="U599" s="33">
        <v>0</v>
      </c>
      <c r="V599" s="33">
        <v>0</v>
      </c>
      <c r="W599" s="33">
        <v>0</v>
      </c>
      <c r="X599" s="33">
        <v>0</v>
      </c>
      <c r="Y599" s="20">
        <f t="shared" si="112"/>
        <v>0.28190542884590802</v>
      </c>
      <c r="Z599" s="20">
        <f t="shared" si="113"/>
        <v>0.28190542884590802</v>
      </c>
      <c r="AA599" s="20">
        <f t="shared" si="114"/>
        <v>0.71809457115409203</v>
      </c>
      <c r="AB599" s="21">
        <f t="shared" si="115"/>
        <v>1</v>
      </c>
    </row>
    <row r="600" spans="1:28" ht="75" outlineLevel="4" x14ac:dyDescent="0.25">
      <c r="A600" s="15" t="s">
        <v>347</v>
      </c>
      <c r="B600" s="16" t="s">
        <v>264</v>
      </c>
      <c r="C600" s="16" t="s">
        <v>31</v>
      </c>
      <c r="D600" s="16" t="s">
        <v>62</v>
      </c>
      <c r="E600" s="16" t="s">
        <v>52</v>
      </c>
      <c r="F600" s="16" t="s">
        <v>33</v>
      </c>
      <c r="G600" s="16">
        <v>1112</v>
      </c>
      <c r="H600" s="16">
        <v>3420</v>
      </c>
      <c r="I600" s="17" t="s">
        <v>63</v>
      </c>
      <c r="J600" s="32">
        <v>16280771104</v>
      </c>
      <c r="K600" s="33">
        <v>16280771104</v>
      </c>
      <c r="L600" s="33">
        <v>0</v>
      </c>
      <c r="M600" s="33">
        <v>0</v>
      </c>
      <c r="N600" s="33">
        <v>0</v>
      </c>
      <c r="O600" s="33">
        <v>16280771104</v>
      </c>
      <c r="P600" s="33">
        <v>0</v>
      </c>
      <c r="Q600" s="33">
        <v>11427610521.540001</v>
      </c>
      <c r="R600" s="33">
        <v>0</v>
      </c>
      <c r="S600" s="33">
        <v>4853160582.46</v>
      </c>
      <c r="T600" s="33">
        <v>4853160582.46</v>
      </c>
      <c r="U600" s="33">
        <v>0</v>
      </c>
      <c r="V600" s="33">
        <v>0</v>
      </c>
      <c r="W600" s="33">
        <v>0</v>
      </c>
      <c r="X600" s="33">
        <v>-9.5367431640625E-7</v>
      </c>
      <c r="Y600" s="20">
        <f t="shared" si="112"/>
        <v>0.2980915677432277</v>
      </c>
      <c r="Z600" s="20">
        <f t="shared" si="113"/>
        <v>0.2980915677432277</v>
      </c>
      <c r="AA600" s="20">
        <f t="shared" si="114"/>
        <v>0.70190843225677235</v>
      </c>
      <c r="AB600" s="21">
        <f t="shared" si="115"/>
        <v>1</v>
      </c>
    </row>
    <row r="601" spans="1:28" outlineLevel="3" x14ac:dyDescent="0.25">
      <c r="A601" s="37"/>
      <c r="B601" s="37"/>
      <c r="C601" s="36" t="s">
        <v>462</v>
      </c>
      <c r="D601" s="37"/>
      <c r="E601" s="37"/>
      <c r="F601" s="37"/>
      <c r="G601" s="37"/>
      <c r="H601" s="37"/>
      <c r="I601" s="38"/>
      <c r="J601" s="39">
        <f t="shared" ref="J601:X601" si="116">SUBTOTAL(9,J585:J600)</f>
        <v>350381492192</v>
      </c>
      <c r="K601" s="40">
        <f t="shared" si="116"/>
        <v>350472032620</v>
      </c>
      <c r="L601" s="40">
        <f t="shared" si="116"/>
        <v>0</v>
      </c>
      <c r="M601" s="40">
        <f t="shared" si="116"/>
        <v>5013800</v>
      </c>
      <c r="N601" s="40">
        <v>0</v>
      </c>
      <c r="O601" s="40">
        <f t="shared" si="116"/>
        <v>350477046420</v>
      </c>
      <c r="P601" s="40">
        <f t="shared" si="116"/>
        <v>0</v>
      </c>
      <c r="Q601" s="40">
        <f t="shared" si="116"/>
        <v>40593345580.199997</v>
      </c>
      <c r="R601" s="40">
        <f t="shared" si="116"/>
        <v>0</v>
      </c>
      <c r="S601" s="40">
        <f t="shared" si="116"/>
        <v>96886606381.490021</v>
      </c>
      <c r="T601" s="40">
        <f t="shared" si="116"/>
        <v>96885740383.02002</v>
      </c>
      <c r="U601" s="40">
        <f t="shared" si="116"/>
        <v>212987460658.31006</v>
      </c>
      <c r="V601" s="40">
        <f t="shared" si="116"/>
        <v>212992080658.31006</v>
      </c>
      <c r="W601" s="40">
        <f t="shared" si="116"/>
        <v>0</v>
      </c>
      <c r="X601" s="40">
        <f t="shared" si="116"/>
        <v>212997094458.31</v>
      </c>
      <c r="Y601" s="41">
        <f t="shared" si="112"/>
        <v>0.27644604237662385</v>
      </c>
      <c r="Z601" s="41">
        <f t="shared" si="113"/>
        <v>0.27644208763784306</v>
      </c>
      <c r="AA601" s="41">
        <f t="shared" si="114"/>
        <v>0.11582312164190714</v>
      </c>
      <c r="AB601" s="41">
        <f t="shared" si="115"/>
        <v>0.39226520927975017</v>
      </c>
    </row>
    <row r="602" spans="1:28" ht="210" outlineLevel="4" x14ac:dyDescent="0.25">
      <c r="A602" s="15" t="s">
        <v>347</v>
      </c>
      <c r="B602" s="16" t="s">
        <v>264</v>
      </c>
      <c r="C602" s="16" t="s">
        <v>64</v>
      </c>
      <c r="D602" s="16" t="s">
        <v>365</v>
      </c>
      <c r="E602" s="16"/>
      <c r="F602" s="16">
        <v>457</v>
      </c>
      <c r="G602" s="16">
        <v>1120</v>
      </c>
      <c r="H602" s="16">
        <v>3480</v>
      </c>
      <c r="I602" s="17" t="s">
        <v>366</v>
      </c>
      <c r="J602" s="33">
        <v>0</v>
      </c>
      <c r="K602" s="33">
        <v>0</v>
      </c>
      <c r="L602" s="33">
        <v>0</v>
      </c>
      <c r="M602" s="33">
        <v>0</v>
      </c>
      <c r="N602" s="33">
        <v>0</v>
      </c>
      <c r="O602" s="33">
        <v>0</v>
      </c>
      <c r="P602" s="33">
        <v>0</v>
      </c>
      <c r="Q602" s="33">
        <v>0</v>
      </c>
      <c r="R602" s="33">
        <v>0</v>
      </c>
      <c r="S602" s="33">
        <v>0</v>
      </c>
      <c r="T602" s="33">
        <v>0</v>
      </c>
      <c r="U602" s="33">
        <v>0</v>
      </c>
      <c r="V602" s="33">
        <v>0</v>
      </c>
      <c r="W602" s="33">
        <v>0</v>
      </c>
      <c r="X602" s="33">
        <v>0</v>
      </c>
      <c r="Y602" s="20">
        <f t="shared" ref="Y602:Y603" si="117">IF(O602=0,0,$S602/$K602)</f>
        <v>0</v>
      </c>
      <c r="Z602" s="20">
        <f t="shared" ref="Z602:Z603" si="118">IF(O602=0,0,$S602/$O602)</f>
        <v>0</v>
      </c>
      <c r="AA602" s="20">
        <v>0</v>
      </c>
      <c r="AB602" s="21">
        <f t="shared" si="115"/>
        <v>0</v>
      </c>
    </row>
    <row r="603" spans="1:28" outlineLevel="3" x14ac:dyDescent="0.25">
      <c r="A603" s="37"/>
      <c r="B603" s="37"/>
      <c r="C603" s="36" t="s">
        <v>463</v>
      </c>
      <c r="D603" s="37"/>
      <c r="E603" s="37"/>
      <c r="F603" s="37"/>
      <c r="G603" s="37"/>
      <c r="H603" s="37"/>
      <c r="I603" s="38"/>
      <c r="J603" s="40">
        <f t="shared" ref="J603:X603" si="119">SUBTOTAL(9,J602:J602)</f>
        <v>0</v>
      </c>
      <c r="K603" s="40">
        <f t="shared" si="119"/>
        <v>0</v>
      </c>
      <c r="L603" s="40">
        <f t="shared" si="119"/>
        <v>0</v>
      </c>
      <c r="M603" s="40">
        <f t="shared" si="119"/>
        <v>0</v>
      </c>
      <c r="N603" s="40">
        <v>0</v>
      </c>
      <c r="O603" s="40">
        <f t="shared" si="119"/>
        <v>0</v>
      </c>
      <c r="P603" s="40">
        <f t="shared" si="119"/>
        <v>0</v>
      </c>
      <c r="Q603" s="40">
        <f t="shared" si="119"/>
        <v>0</v>
      </c>
      <c r="R603" s="40">
        <f t="shared" si="119"/>
        <v>0</v>
      </c>
      <c r="S603" s="40">
        <f t="shared" si="119"/>
        <v>0</v>
      </c>
      <c r="T603" s="40">
        <f t="shared" si="119"/>
        <v>0</v>
      </c>
      <c r="U603" s="40">
        <f t="shared" si="119"/>
        <v>0</v>
      </c>
      <c r="V603" s="40">
        <f t="shared" si="119"/>
        <v>0</v>
      </c>
      <c r="W603" s="40">
        <f t="shared" si="119"/>
        <v>0</v>
      </c>
      <c r="X603" s="40">
        <f t="shared" si="119"/>
        <v>0</v>
      </c>
      <c r="Y603" s="41">
        <f t="shared" si="117"/>
        <v>0</v>
      </c>
      <c r="Z603" s="41">
        <f t="shared" si="118"/>
        <v>0</v>
      </c>
      <c r="AA603" s="41">
        <v>0</v>
      </c>
      <c r="AB603" s="41">
        <f t="shared" si="115"/>
        <v>0</v>
      </c>
    </row>
    <row r="604" spans="1:28" ht="120" outlineLevel="4" x14ac:dyDescent="0.25">
      <c r="A604" s="15" t="s">
        <v>347</v>
      </c>
      <c r="B604" s="16" t="s">
        <v>264</v>
      </c>
      <c r="C604" s="16" t="s">
        <v>137</v>
      </c>
      <c r="D604" s="16" t="s">
        <v>138</v>
      </c>
      <c r="E604" s="16" t="s">
        <v>52</v>
      </c>
      <c r="F604" s="16" t="s">
        <v>33</v>
      </c>
      <c r="G604" s="16">
        <v>1310</v>
      </c>
      <c r="H604" s="16">
        <v>3420</v>
      </c>
      <c r="I604" s="17" t="s">
        <v>139</v>
      </c>
      <c r="J604" s="32">
        <v>427297315</v>
      </c>
      <c r="K604" s="33">
        <v>427297315</v>
      </c>
      <c r="L604" s="33">
        <v>0</v>
      </c>
      <c r="M604" s="33">
        <v>0</v>
      </c>
      <c r="N604" s="33">
        <v>0</v>
      </c>
      <c r="O604" s="33">
        <v>427297315</v>
      </c>
      <c r="P604" s="33">
        <v>0</v>
      </c>
      <c r="Q604" s="33">
        <v>346121706.97000003</v>
      </c>
      <c r="R604" s="33">
        <v>0</v>
      </c>
      <c r="S604" s="33">
        <v>81175608.030000001</v>
      </c>
      <c r="T604" s="33">
        <v>81175608.030000001</v>
      </c>
      <c r="U604" s="33">
        <v>0</v>
      </c>
      <c r="V604" s="33">
        <v>0</v>
      </c>
      <c r="W604" s="33">
        <v>0</v>
      </c>
      <c r="X604" s="33">
        <v>-2.9802322387695313E-8</v>
      </c>
      <c r="Y604" s="20">
        <f t="shared" si="112"/>
        <v>0.18997453337613412</v>
      </c>
      <c r="Z604" s="20">
        <f t="shared" si="113"/>
        <v>0.18997453337613412</v>
      </c>
      <c r="AA604" s="20">
        <f t="shared" si="114"/>
        <v>0.81002546662386599</v>
      </c>
      <c r="AB604" s="21">
        <f t="shared" si="115"/>
        <v>1</v>
      </c>
    </row>
    <row r="605" spans="1:28" ht="120" outlineLevel="4" x14ac:dyDescent="0.25">
      <c r="A605" s="15" t="s">
        <v>347</v>
      </c>
      <c r="B605" s="16" t="s">
        <v>264</v>
      </c>
      <c r="C605" s="16" t="s">
        <v>137</v>
      </c>
      <c r="D605" s="16" t="s">
        <v>138</v>
      </c>
      <c r="E605" s="16" t="s">
        <v>140</v>
      </c>
      <c r="F605" s="16" t="s">
        <v>33</v>
      </c>
      <c r="G605" s="16">
        <v>1310</v>
      </c>
      <c r="H605" s="16">
        <v>3420</v>
      </c>
      <c r="I605" s="17" t="s">
        <v>141</v>
      </c>
      <c r="J605" s="32">
        <v>680329419</v>
      </c>
      <c r="K605" s="33">
        <v>680329419</v>
      </c>
      <c r="L605" s="33">
        <v>0</v>
      </c>
      <c r="M605" s="33">
        <v>0</v>
      </c>
      <c r="N605" s="33">
        <v>0</v>
      </c>
      <c r="O605" s="33">
        <v>680329419</v>
      </c>
      <c r="P605" s="33">
        <v>0</v>
      </c>
      <c r="Q605" s="33">
        <v>488617393.19999999</v>
      </c>
      <c r="R605" s="33">
        <v>0</v>
      </c>
      <c r="S605" s="33">
        <v>191712025.80000001</v>
      </c>
      <c r="T605" s="33">
        <v>191712025.80000001</v>
      </c>
      <c r="U605" s="33">
        <v>0</v>
      </c>
      <c r="V605" s="33">
        <v>0</v>
      </c>
      <c r="W605" s="33">
        <v>0</v>
      </c>
      <c r="X605" s="33">
        <v>0</v>
      </c>
      <c r="Y605" s="20">
        <f t="shared" si="112"/>
        <v>0.28179293801786925</v>
      </c>
      <c r="Z605" s="20">
        <f t="shared" si="113"/>
        <v>0.28179293801786925</v>
      </c>
      <c r="AA605" s="20">
        <f t="shared" si="114"/>
        <v>0.71820706198213069</v>
      </c>
      <c r="AB605" s="21">
        <f t="shared" si="115"/>
        <v>1</v>
      </c>
    </row>
    <row r="606" spans="1:28" ht="195" outlineLevel="4" x14ac:dyDescent="0.25">
      <c r="A606" s="15" t="s">
        <v>347</v>
      </c>
      <c r="B606" s="16" t="s">
        <v>264</v>
      </c>
      <c r="C606" s="16" t="s">
        <v>137</v>
      </c>
      <c r="D606" s="16" t="s">
        <v>138</v>
      </c>
      <c r="E606" s="16" t="s">
        <v>271</v>
      </c>
      <c r="F606" s="16" t="s">
        <v>33</v>
      </c>
      <c r="G606" s="16">
        <v>1310</v>
      </c>
      <c r="H606" s="16">
        <v>3420</v>
      </c>
      <c r="I606" s="17" t="s">
        <v>367</v>
      </c>
      <c r="J606" s="32">
        <v>5087176493</v>
      </c>
      <c r="K606" s="33">
        <v>5087176493</v>
      </c>
      <c r="L606" s="33">
        <v>0</v>
      </c>
      <c r="M606" s="33">
        <v>42972393</v>
      </c>
      <c r="N606" s="33">
        <v>0</v>
      </c>
      <c r="O606" s="33">
        <v>5130148886</v>
      </c>
      <c r="P606" s="33">
        <v>0</v>
      </c>
      <c r="Q606" s="33">
        <v>97953165.840000004</v>
      </c>
      <c r="R606" s="33">
        <v>0</v>
      </c>
      <c r="S606" s="33">
        <v>1202791177.48</v>
      </c>
      <c r="T606" s="33">
        <v>1202791177.48</v>
      </c>
      <c r="U606" s="33">
        <v>0</v>
      </c>
      <c r="V606" s="33">
        <v>3786432149.6799998</v>
      </c>
      <c r="W606" s="33">
        <v>0</v>
      </c>
      <c r="X606" s="33">
        <v>3829404542.6799998</v>
      </c>
      <c r="Y606" s="20">
        <f t="shared" si="112"/>
        <v>0.23643590489440486</v>
      </c>
      <c r="Z606" s="20">
        <f t="shared" si="113"/>
        <v>0.23445541332384637</v>
      </c>
      <c r="AA606" s="20">
        <f t="shared" si="114"/>
        <v>1.9093630227245612E-2</v>
      </c>
      <c r="AB606" s="21">
        <f t="shared" si="115"/>
        <v>0.25354904355109198</v>
      </c>
    </row>
    <row r="607" spans="1:28" ht="75" outlineLevel="4" x14ac:dyDescent="0.25">
      <c r="A607" s="15" t="s">
        <v>347</v>
      </c>
      <c r="B607" s="16" t="s">
        <v>264</v>
      </c>
      <c r="C607" s="16" t="s">
        <v>137</v>
      </c>
      <c r="D607" s="16" t="s">
        <v>138</v>
      </c>
      <c r="E607" s="16" t="s">
        <v>142</v>
      </c>
      <c r="F607" s="16" t="s">
        <v>33</v>
      </c>
      <c r="G607" s="16">
        <v>1310</v>
      </c>
      <c r="H607" s="16">
        <v>3420</v>
      </c>
      <c r="I607" s="17" t="s">
        <v>143</v>
      </c>
      <c r="J607" s="32">
        <v>3845171438</v>
      </c>
      <c r="K607" s="33">
        <v>3845171438</v>
      </c>
      <c r="L607" s="33">
        <v>0</v>
      </c>
      <c r="M607" s="33">
        <v>0</v>
      </c>
      <c r="N607" s="33">
        <v>0</v>
      </c>
      <c r="O607" s="33">
        <v>3845171438</v>
      </c>
      <c r="P607" s="33">
        <v>0</v>
      </c>
      <c r="Q607" s="33">
        <v>2933363922.79</v>
      </c>
      <c r="R607" s="33">
        <v>0</v>
      </c>
      <c r="S607" s="33">
        <v>911807515.21000004</v>
      </c>
      <c r="T607" s="33">
        <v>911807515.21000004</v>
      </c>
      <c r="U607" s="33">
        <v>0</v>
      </c>
      <c r="V607" s="33">
        <v>0</v>
      </c>
      <c r="W607" s="33">
        <v>0</v>
      </c>
      <c r="X607" s="33">
        <v>0</v>
      </c>
      <c r="Y607" s="20">
        <f t="shared" si="112"/>
        <v>0.23713052328409603</v>
      </c>
      <c r="Z607" s="20">
        <f t="shared" si="113"/>
        <v>0.23713052328409603</v>
      </c>
      <c r="AA607" s="20">
        <f t="shared" si="114"/>
        <v>0.76286947671590399</v>
      </c>
      <c r="AB607" s="21">
        <f t="shared" si="115"/>
        <v>1</v>
      </c>
    </row>
    <row r="608" spans="1:28" ht="210" outlineLevel="4" x14ac:dyDescent="0.25">
      <c r="A608" s="15" t="s">
        <v>347</v>
      </c>
      <c r="B608" s="16" t="s">
        <v>264</v>
      </c>
      <c r="C608" s="16" t="s">
        <v>137</v>
      </c>
      <c r="D608" s="16" t="s">
        <v>138</v>
      </c>
      <c r="E608" s="16" t="s">
        <v>354</v>
      </c>
      <c r="F608" s="16" t="s">
        <v>33</v>
      </c>
      <c r="G608" s="16">
        <v>1310</v>
      </c>
      <c r="H608" s="16">
        <v>3420</v>
      </c>
      <c r="I608" s="17" t="s">
        <v>368</v>
      </c>
      <c r="J608" s="32">
        <v>250000000</v>
      </c>
      <c r="K608" s="33">
        <v>250000000</v>
      </c>
      <c r="L608" s="33">
        <v>0</v>
      </c>
      <c r="M608" s="33">
        <v>0</v>
      </c>
      <c r="N608" s="33">
        <v>0</v>
      </c>
      <c r="O608" s="33">
        <v>250000000</v>
      </c>
      <c r="P608" s="33">
        <v>0</v>
      </c>
      <c r="Q608" s="33">
        <v>196575407.22</v>
      </c>
      <c r="R608" s="33">
        <v>0</v>
      </c>
      <c r="S608" s="33">
        <v>53424592.780000001</v>
      </c>
      <c r="T608" s="33">
        <v>53424592.780000001</v>
      </c>
      <c r="U608" s="33">
        <v>0</v>
      </c>
      <c r="V608" s="33">
        <v>0</v>
      </c>
      <c r="W608" s="33">
        <v>0</v>
      </c>
      <c r="X608" s="33">
        <v>0</v>
      </c>
      <c r="Y608" s="20">
        <f t="shared" si="112"/>
        <v>0.21369837112000001</v>
      </c>
      <c r="Z608" s="20">
        <f t="shared" si="113"/>
        <v>0.21369837112000001</v>
      </c>
      <c r="AA608" s="20">
        <f t="shared" si="114"/>
        <v>0.78630162887999999</v>
      </c>
      <c r="AB608" s="21">
        <f t="shared" si="115"/>
        <v>1</v>
      </c>
    </row>
    <row r="609" spans="1:28" ht="90" outlineLevel="4" x14ac:dyDescent="0.25">
      <c r="A609" s="15" t="s">
        <v>347</v>
      </c>
      <c r="B609" s="16" t="s">
        <v>264</v>
      </c>
      <c r="C609" s="16" t="s">
        <v>137</v>
      </c>
      <c r="D609" s="16" t="s">
        <v>138</v>
      </c>
      <c r="E609" s="16" t="s">
        <v>356</v>
      </c>
      <c r="F609" s="16" t="s">
        <v>33</v>
      </c>
      <c r="G609" s="16">
        <v>1310</v>
      </c>
      <c r="H609" s="16">
        <v>3420</v>
      </c>
      <c r="I609" s="17" t="s">
        <v>369</v>
      </c>
      <c r="J609" s="32">
        <v>273990651</v>
      </c>
      <c r="K609" s="33">
        <v>273990651</v>
      </c>
      <c r="L609" s="33">
        <v>0</v>
      </c>
      <c r="M609" s="33">
        <v>0</v>
      </c>
      <c r="N609" s="33">
        <v>0</v>
      </c>
      <c r="O609" s="33">
        <v>273990651</v>
      </c>
      <c r="P609" s="33">
        <v>0</v>
      </c>
      <c r="Q609" s="33">
        <v>0</v>
      </c>
      <c r="R609" s="33">
        <v>0</v>
      </c>
      <c r="S609" s="33">
        <v>78283051</v>
      </c>
      <c r="T609" s="33">
        <v>78283051</v>
      </c>
      <c r="U609" s="33">
        <v>0</v>
      </c>
      <c r="V609" s="33">
        <v>195707600</v>
      </c>
      <c r="W609" s="33">
        <v>0</v>
      </c>
      <c r="X609" s="33">
        <v>195707600</v>
      </c>
      <c r="Y609" s="20">
        <f t="shared" si="112"/>
        <v>0.28571431439096806</v>
      </c>
      <c r="Z609" s="20">
        <f t="shared" si="113"/>
        <v>0.28571431439096806</v>
      </c>
      <c r="AA609" s="20">
        <f t="shared" si="114"/>
        <v>0</v>
      </c>
      <c r="AB609" s="21">
        <f t="shared" si="115"/>
        <v>0.28571431439096806</v>
      </c>
    </row>
    <row r="610" spans="1:28" ht="120" outlineLevel="4" x14ac:dyDescent="0.25">
      <c r="A610" s="15" t="s">
        <v>347</v>
      </c>
      <c r="B610" s="16" t="s">
        <v>264</v>
      </c>
      <c r="C610" s="16" t="s">
        <v>137</v>
      </c>
      <c r="D610" s="16" t="s">
        <v>138</v>
      </c>
      <c r="E610" s="16" t="s">
        <v>370</v>
      </c>
      <c r="F610" s="16" t="s">
        <v>33</v>
      </c>
      <c r="G610" s="16">
        <v>1310</v>
      </c>
      <c r="H610" s="16">
        <v>3420</v>
      </c>
      <c r="I610" s="17" t="s">
        <v>371</v>
      </c>
      <c r="J610" s="32">
        <v>246722013</v>
      </c>
      <c r="K610" s="33">
        <v>246722013</v>
      </c>
      <c r="L610" s="33">
        <v>0</v>
      </c>
      <c r="M610" s="33">
        <v>0</v>
      </c>
      <c r="N610" s="33">
        <v>0</v>
      </c>
      <c r="O610" s="33">
        <v>246722013</v>
      </c>
      <c r="P610" s="33">
        <v>0</v>
      </c>
      <c r="Q610" s="33">
        <v>0</v>
      </c>
      <c r="R610" s="33">
        <v>0</v>
      </c>
      <c r="S610" s="33">
        <v>70492013</v>
      </c>
      <c r="T610" s="33">
        <v>70492013</v>
      </c>
      <c r="U610" s="33">
        <v>0</v>
      </c>
      <c r="V610" s="33">
        <v>176230000</v>
      </c>
      <c r="W610" s="33">
        <v>0</v>
      </c>
      <c r="X610" s="33">
        <v>176230000</v>
      </c>
      <c r="Y610" s="20">
        <f t="shared" si="112"/>
        <v>0.28571432335062863</v>
      </c>
      <c r="Z610" s="20">
        <f t="shared" si="113"/>
        <v>0.28571432335062863</v>
      </c>
      <c r="AA610" s="20">
        <f t="shared" si="114"/>
        <v>0</v>
      </c>
      <c r="AB610" s="21">
        <f t="shared" si="115"/>
        <v>0.28571432335062863</v>
      </c>
    </row>
    <row r="611" spans="1:28" ht="90" outlineLevel="4" x14ac:dyDescent="0.25">
      <c r="A611" s="15" t="s">
        <v>347</v>
      </c>
      <c r="B611" s="16" t="s">
        <v>264</v>
      </c>
      <c r="C611" s="16" t="s">
        <v>137</v>
      </c>
      <c r="D611" s="16" t="s">
        <v>138</v>
      </c>
      <c r="E611" s="16" t="s">
        <v>148</v>
      </c>
      <c r="F611" s="16" t="s">
        <v>33</v>
      </c>
      <c r="G611" s="16">
        <v>1310</v>
      </c>
      <c r="H611" s="16">
        <v>3420</v>
      </c>
      <c r="I611" s="17" t="s">
        <v>372</v>
      </c>
      <c r="J611" s="32">
        <v>221482815</v>
      </c>
      <c r="K611" s="33">
        <v>221482815</v>
      </c>
      <c r="L611" s="33">
        <v>0</v>
      </c>
      <c r="M611" s="33">
        <v>0</v>
      </c>
      <c r="N611" s="33">
        <v>0</v>
      </c>
      <c r="O611" s="33">
        <v>221482815</v>
      </c>
      <c r="P611" s="33">
        <v>0</v>
      </c>
      <c r="Q611" s="33">
        <v>1104469.1599999999</v>
      </c>
      <c r="R611" s="33">
        <v>0</v>
      </c>
      <c r="S611" s="33">
        <v>62176335.840000004</v>
      </c>
      <c r="T611" s="33">
        <v>62176335.840000004</v>
      </c>
      <c r="U611" s="33">
        <v>0</v>
      </c>
      <c r="V611" s="33">
        <v>158202010</v>
      </c>
      <c r="W611" s="33">
        <v>0</v>
      </c>
      <c r="X611" s="33">
        <v>158202010</v>
      </c>
      <c r="Y611" s="20">
        <f t="shared" si="112"/>
        <v>0.28072758529820929</v>
      </c>
      <c r="Z611" s="20">
        <f t="shared" si="113"/>
        <v>0.28072758529820929</v>
      </c>
      <c r="AA611" s="20">
        <f t="shared" si="114"/>
        <v>4.9867036410928762E-3</v>
      </c>
      <c r="AB611" s="21">
        <f t="shared" si="115"/>
        <v>0.28571428893930217</v>
      </c>
    </row>
    <row r="612" spans="1:28" ht="105" outlineLevel="4" x14ac:dyDescent="0.25">
      <c r="A612" s="15" t="s">
        <v>347</v>
      </c>
      <c r="B612" s="16" t="s">
        <v>264</v>
      </c>
      <c r="C612" s="16" t="s">
        <v>137</v>
      </c>
      <c r="D612" s="16" t="s">
        <v>138</v>
      </c>
      <c r="E612" s="16" t="s">
        <v>373</v>
      </c>
      <c r="F612" s="16" t="s">
        <v>33</v>
      </c>
      <c r="G612" s="16">
        <v>1310</v>
      </c>
      <c r="H612" s="16">
        <v>3420</v>
      </c>
      <c r="I612" s="17" t="s">
        <v>374</v>
      </c>
      <c r="J612" s="32">
        <v>229705246</v>
      </c>
      <c r="K612" s="33">
        <v>229705246</v>
      </c>
      <c r="L612" s="33">
        <v>0</v>
      </c>
      <c r="M612" s="33">
        <v>0</v>
      </c>
      <c r="N612" s="33">
        <v>0</v>
      </c>
      <c r="O612" s="33">
        <v>229705246</v>
      </c>
      <c r="P612" s="33">
        <v>0</v>
      </c>
      <c r="Q612" s="33">
        <v>0</v>
      </c>
      <c r="R612" s="33">
        <v>0</v>
      </c>
      <c r="S612" s="33">
        <v>65630076</v>
      </c>
      <c r="T612" s="33">
        <v>65630076</v>
      </c>
      <c r="U612" s="33">
        <v>0</v>
      </c>
      <c r="V612" s="33">
        <v>164075170</v>
      </c>
      <c r="W612" s="33">
        <v>0</v>
      </c>
      <c r="X612" s="33">
        <v>164075170</v>
      </c>
      <c r="Y612" s="20">
        <f t="shared" si="112"/>
        <v>0.28571431059088653</v>
      </c>
      <c r="Z612" s="20">
        <f t="shared" si="113"/>
        <v>0.28571431059088653</v>
      </c>
      <c r="AA612" s="20">
        <f t="shared" si="114"/>
        <v>0</v>
      </c>
      <c r="AB612" s="21">
        <f t="shared" si="115"/>
        <v>0.28571431059088653</v>
      </c>
    </row>
    <row r="613" spans="1:28" ht="105" outlineLevel="4" x14ac:dyDescent="0.25">
      <c r="A613" s="15" t="s">
        <v>347</v>
      </c>
      <c r="B613" s="16" t="s">
        <v>264</v>
      </c>
      <c r="C613" s="16" t="s">
        <v>137</v>
      </c>
      <c r="D613" s="16" t="s">
        <v>138</v>
      </c>
      <c r="E613" s="16" t="s">
        <v>150</v>
      </c>
      <c r="F613" s="16" t="s">
        <v>33</v>
      </c>
      <c r="G613" s="16">
        <v>1310</v>
      </c>
      <c r="H613" s="16">
        <v>3420</v>
      </c>
      <c r="I613" s="17" t="s">
        <v>375</v>
      </c>
      <c r="J613" s="32">
        <v>196776853</v>
      </c>
      <c r="K613" s="33">
        <v>196776853</v>
      </c>
      <c r="L613" s="33">
        <v>0</v>
      </c>
      <c r="M613" s="33">
        <v>0</v>
      </c>
      <c r="N613" s="33">
        <v>0</v>
      </c>
      <c r="O613" s="33">
        <v>196776853</v>
      </c>
      <c r="P613" s="33">
        <v>0</v>
      </c>
      <c r="Q613" s="33">
        <v>294137.55</v>
      </c>
      <c r="R613" s="33">
        <v>0</v>
      </c>
      <c r="S613" s="33">
        <v>55927825.450000003</v>
      </c>
      <c r="T613" s="33">
        <v>55927825.450000003</v>
      </c>
      <c r="U613" s="33">
        <v>0</v>
      </c>
      <c r="V613" s="33">
        <v>140554890</v>
      </c>
      <c r="W613" s="33">
        <v>0</v>
      </c>
      <c r="X613" s="33">
        <v>140554890</v>
      </c>
      <c r="Y613" s="20">
        <f t="shared" si="112"/>
        <v>0.28421953394081367</v>
      </c>
      <c r="Z613" s="20">
        <f t="shared" si="113"/>
        <v>0.28421953394081367</v>
      </c>
      <c r="AA613" s="20">
        <f t="shared" si="114"/>
        <v>1.4947771829647058E-3</v>
      </c>
      <c r="AB613" s="21">
        <f t="shared" si="115"/>
        <v>0.28571431112377838</v>
      </c>
    </row>
    <row r="614" spans="1:28" ht="120" outlineLevel="4" x14ac:dyDescent="0.25">
      <c r="A614" s="15" t="s">
        <v>347</v>
      </c>
      <c r="B614" s="16" t="s">
        <v>264</v>
      </c>
      <c r="C614" s="16" t="s">
        <v>137</v>
      </c>
      <c r="D614" s="16" t="s">
        <v>138</v>
      </c>
      <c r="E614" s="16" t="s">
        <v>376</v>
      </c>
      <c r="F614" s="16" t="s">
        <v>33</v>
      </c>
      <c r="G614" s="16">
        <v>1310</v>
      </c>
      <c r="H614" s="16">
        <v>3420</v>
      </c>
      <c r="I614" s="17" t="s">
        <v>377</v>
      </c>
      <c r="J614" s="32">
        <v>296262537</v>
      </c>
      <c r="K614" s="33">
        <v>296262537</v>
      </c>
      <c r="L614" s="33">
        <v>0</v>
      </c>
      <c r="M614" s="33">
        <v>0</v>
      </c>
      <c r="N614" s="33">
        <v>0</v>
      </c>
      <c r="O614" s="33">
        <v>296262537</v>
      </c>
      <c r="P614" s="33">
        <v>0</v>
      </c>
      <c r="Q614" s="33">
        <v>0</v>
      </c>
      <c r="R614" s="33">
        <v>0</v>
      </c>
      <c r="S614" s="33">
        <v>84646447</v>
      </c>
      <c r="T614" s="33">
        <v>84646447</v>
      </c>
      <c r="U614" s="33">
        <v>0</v>
      </c>
      <c r="V614" s="33">
        <v>211616090</v>
      </c>
      <c r="W614" s="33">
        <v>0</v>
      </c>
      <c r="X614" s="33">
        <v>211616090</v>
      </c>
      <c r="Y614" s="20">
        <f t="shared" si="112"/>
        <v>0.28571431223516458</v>
      </c>
      <c r="Z614" s="20">
        <f t="shared" si="113"/>
        <v>0.28571431223516458</v>
      </c>
      <c r="AA614" s="20">
        <f t="shared" si="114"/>
        <v>0</v>
      </c>
      <c r="AB614" s="21">
        <f t="shared" si="115"/>
        <v>0.28571431223516458</v>
      </c>
    </row>
    <row r="615" spans="1:28" ht="90" outlineLevel="4" x14ac:dyDescent="0.25">
      <c r="A615" s="15" t="s">
        <v>347</v>
      </c>
      <c r="B615" s="16" t="s">
        <v>264</v>
      </c>
      <c r="C615" s="16" t="s">
        <v>137</v>
      </c>
      <c r="D615" s="16" t="s">
        <v>138</v>
      </c>
      <c r="E615" s="16" t="s">
        <v>152</v>
      </c>
      <c r="F615" s="16" t="s">
        <v>33</v>
      </c>
      <c r="G615" s="16">
        <v>1310</v>
      </c>
      <c r="H615" s="16">
        <v>3420</v>
      </c>
      <c r="I615" s="17" t="s">
        <v>378</v>
      </c>
      <c r="J615" s="32">
        <v>246740537</v>
      </c>
      <c r="K615" s="33">
        <v>246740537</v>
      </c>
      <c r="L615" s="33">
        <v>0</v>
      </c>
      <c r="M615" s="33">
        <v>0</v>
      </c>
      <c r="N615" s="33">
        <v>0</v>
      </c>
      <c r="O615" s="33">
        <v>246740537</v>
      </c>
      <c r="P615" s="33">
        <v>0</v>
      </c>
      <c r="Q615" s="33">
        <v>0</v>
      </c>
      <c r="R615" s="33">
        <v>0</v>
      </c>
      <c r="S615" s="33">
        <v>70497297</v>
      </c>
      <c r="T615" s="33">
        <v>70497297</v>
      </c>
      <c r="U615" s="33">
        <v>0</v>
      </c>
      <c r="V615" s="33">
        <v>176243240</v>
      </c>
      <c r="W615" s="33">
        <v>0</v>
      </c>
      <c r="X615" s="33">
        <v>176243240</v>
      </c>
      <c r="Y615" s="20">
        <f t="shared" si="112"/>
        <v>0.28571428860917164</v>
      </c>
      <c r="Z615" s="20">
        <f t="shared" si="113"/>
        <v>0.28571428860917164</v>
      </c>
      <c r="AA615" s="20">
        <f t="shared" si="114"/>
        <v>0</v>
      </c>
      <c r="AB615" s="21">
        <f t="shared" si="115"/>
        <v>0.28571428860917164</v>
      </c>
    </row>
    <row r="616" spans="1:28" ht="120" outlineLevel="4" x14ac:dyDescent="0.25">
      <c r="A616" s="15" t="s">
        <v>347</v>
      </c>
      <c r="B616" s="16" t="s">
        <v>264</v>
      </c>
      <c r="C616" s="16" t="s">
        <v>137</v>
      </c>
      <c r="D616" s="16" t="s">
        <v>138</v>
      </c>
      <c r="E616" s="16" t="s">
        <v>379</v>
      </c>
      <c r="F616" s="16" t="s">
        <v>33</v>
      </c>
      <c r="G616" s="16">
        <v>1310</v>
      </c>
      <c r="H616" s="16">
        <v>3420</v>
      </c>
      <c r="I616" s="17" t="s">
        <v>380</v>
      </c>
      <c r="J616" s="32">
        <v>365209450</v>
      </c>
      <c r="K616" s="33">
        <v>365209450</v>
      </c>
      <c r="L616" s="33">
        <v>0</v>
      </c>
      <c r="M616" s="33">
        <v>0</v>
      </c>
      <c r="N616" s="33">
        <v>0</v>
      </c>
      <c r="O616" s="33">
        <v>365209450</v>
      </c>
      <c r="P616" s="33">
        <v>0</v>
      </c>
      <c r="Q616" s="33">
        <v>0</v>
      </c>
      <c r="R616" s="33">
        <v>0</v>
      </c>
      <c r="S616" s="33">
        <v>104345560</v>
      </c>
      <c r="T616" s="33">
        <v>104345560</v>
      </c>
      <c r="U616" s="33">
        <v>0</v>
      </c>
      <c r="V616" s="33">
        <v>260863890</v>
      </c>
      <c r="W616" s="33">
        <v>0</v>
      </c>
      <c r="X616" s="33">
        <v>260863890</v>
      </c>
      <c r="Y616" s="20">
        <f t="shared" si="112"/>
        <v>0.2857142935375851</v>
      </c>
      <c r="Z616" s="20">
        <f t="shared" si="113"/>
        <v>0.2857142935375851</v>
      </c>
      <c r="AA616" s="20">
        <f t="shared" si="114"/>
        <v>0</v>
      </c>
      <c r="AB616" s="21">
        <f t="shared" si="115"/>
        <v>0.2857142935375851</v>
      </c>
    </row>
    <row r="617" spans="1:28" ht="150" outlineLevel="4" x14ac:dyDescent="0.25">
      <c r="A617" s="15" t="s">
        <v>347</v>
      </c>
      <c r="B617" s="16" t="s">
        <v>264</v>
      </c>
      <c r="C617" s="16" t="s">
        <v>137</v>
      </c>
      <c r="D617" s="16" t="s">
        <v>138</v>
      </c>
      <c r="E617" s="16" t="s">
        <v>154</v>
      </c>
      <c r="F617" s="16" t="s">
        <v>33</v>
      </c>
      <c r="G617" s="16">
        <v>1310</v>
      </c>
      <c r="H617" s="16">
        <v>3420</v>
      </c>
      <c r="I617" s="17" t="s">
        <v>381</v>
      </c>
      <c r="J617" s="32">
        <v>178255583</v>
      </c>
      <c r="K617" s="33">
        <v>178255583</v>
      </c>
      <c r="L617" s="33">
        <v>0</v>
      </c>
      <c r="M617" s="33">
        <v>0</v>
      </c>
      <c r="N617" s="33">
        <v>0</v>
      </c>
      <c r="O617" s="33">
        <v>178255583</v>
      </c>
      <c r="P617" s="33">
        <v>0</v>
      </c>
      <c r="Q617" s="33">
        <v>0</v>
      </c>
      <c r="R617" s="33">
        <v>0</v>
      </c>
      <c r="S617" s="33">
        <v>50930173</v>
      </c>
      <c r="T617" s="33">
        <v>50930173</v>
      </c>
      <c r="U617" s="33">
        <v>0</v>
      </c>
      <c r="V617" s="33">
        <v>127325410</v>
      </c>
      <c r="W617" s="33">
        <v>0</v>
      </c>
      <c r="X617" s="33">
        <v>127325410</v>
      </c>
      <c r="Y617" s="20">
        <f t="shared" si="112"/>
        <v>0.28571432177807299</v>
      </c>
      <c r="Z617" s="20">
        <f t="shared" si="113"/>
        <v>0.28571432177807299</v>
      </c>
      <c r="AA617" s="20">
        <f t="shared" si="114"/>
        <v>0</v>
      </c>
      <c r="AB617" s="21">
        <f t="shared" si="115"/>
        <v>0.28571432177807299</v>
      </c>
    </row>
    <row r="618" spans="1:28" ht="90" outlineLevel="4" x14ac:dyDescent="0.25">
      <c r="A618" s="15" t="s">
        <v>347</v>
      </c>
      <c r="B618" s="16" t="s">
        <v>264</v>
      </c>
      <c r="C618" s="16" t="s">
        <v>137</v>
      </c>
      <c r="D618" s="16" t="s">
        <v>138</v>
      </c>
      <c r="E618" s="16" t="s">
        <v>382</v>
      </c>
      <c r="F618" s="16" t="s">
        <v>33</v>
      </c>
      <c r="G618" s="16">
        <v>1310</v>
      </c>
      <c r="H618" s="16">
        <v>3420</v>
      </c>
      <c r="I618" s="17" t="s">
        <v>383</v>
      </c>
      <c r="J618" s="32">
        <v>196264334</v>
      </c>
      <c r="K618" s="33">
        <v>196264334</v>
      </c>
      <c r="L618" s="33">
        <v>0</v>
      </c>
      <c r="M618" s="33">
        <v>0</v>
      </c>
      <c r="N618" s="33">
        <v>0</v>
      </c>
      <c r="O618" s="33">
        <v>196264334</v>
      </c>
      <c r="P618" s="33">
        <v>0</v>
      </c>
      <c r="Q618" s="33">
        <v>1158846.31</v>
      </c>
      <c r="R618" s="33">
        <v>0</v>
      </c>
      <c r="S618" s="33">
        <v>54916677.689999998</v>
      </c>
      <c r="T618" s="33">
        <v>54916677.689999998</v>
      </c>
      <c r="U618" s="33">
        <v>0</v>
      </c>
      <c r="V618" s="33">
        <v>140188810</v>
      </c>
      <c r="W618" s="33">
        <v>0</v>
      </c>
      <c r="X618" s="33">
        <v>140188810</v>
      </c>
      <c r="Y618" s="20">
        <f t="shared" si="112"/>
        <v>0.27980976762695964</v>
      </c>
      <c r="Z618" s="20">
        <f t="shared" si="113"/>
        <v>0.27980976762695964</v>
      </c>
      <c r="AA618" s="20">
        <f t="shared" si="114"/>
        <v>5.9045180873260449E-3</v>
      </c>
      <c r="AB618" s="21">
        <f t="shared" si="115"/>
        <v>0.2857142857142857</v>
      </c>
    </row>
    <row r="619" spans="1:28" ht="105" outlineLevel="4" x14ac:dyDescent="0.25">
      <c r="A619" s="15" t="s">
        <v>347</v>
      </c>
      <c r="B619" s="16" t="s">
        <v>264</v>
      </c>
      <c r="C619" s="16" t="s">
        <v>137</v>
      </c>
      <c r="D619" s="16" t="s">
        <v>138</v>
      </c>
      <c r="E619" s="16" t="s">
        <v>156</v>
      </c>
      <c r="F619" s="16" t="s">
        <v>33</v>
      </c>
      <c r="G619" s="16">
        <v>1310</v>
      </c>
      <c r="H619" s="16">
        <v>3420</v>
      </c>
      <c r="I619" s="17" t="s">
        <v>384</v>
      </c>
      <c r="J619" s="32">
        <v>173290162</v>
      </c>
      <c r="K619" s="33">
        <v>173290162</v>
      </c>
      <c r="L619" s="33">
        <v>0</v>
      </c>
      <c r="M619" s="33">
        <v>0</v>
      </c>
      <c r="N619" s="33">
        <v>0</v>
      </c>
      <c r="O619" s="33">
        <v>173290162</v>
      </c>
      <c r="P619" s="33">
        <v>0</v>
      </c>
      <c r="Q619" s="33">
        <v>0</v>
      </c>
      <c r="R619" s="33">
        <v>0</v>
      </c>
      <c r="S619" s="33">
        <v>49511482</v>
      </c>
      <c r="T619" s="33">
        <v>49511482</v>
      </c>
      <c r="U619" s="33">
        <v>0</v>
      </c>
      <c r="V619" s="33">
        <v>123778680</v>
      </c>
      <c r="W619" s="33">
        <v>0</v>
      </c>
      <c r="X619" s="33">
        <v>123778680</v>
      </c>
      <c r="Y619" s="20">
        <f t="shared" si="112"/>
        <v>0.28571432693334314</v>
      </c>
      <c r="Z619" s="20">
        <f t="shared" si="113"/>
        <v>0.28571432693334314</v>
      </c>
      <c r="AA619" s="20">
        <f t="shared" si="114"/>
        <v>0</v>
      </c>
      <c r="AB619" s="21">
        <f t="shared" si="115"/>
        <v>0.28571432693334314</v>
      </c>
    </row>
    <row r="620" spans="1:28" ht="90" outlineLevel="4" x14ac:dyDescent="0.25">
      <c r="A620" s="15" t="s">
        <v>347</v>
      </c>
      <c r="B620" s="16" t="s">
        <v>264</v>
      </c>
      <c r="C620" s="16" t="s">
        <v>137</v>
      </c>
      <c r="D620" s="16" t="s">
        <v>138</v>
      </c>
      <c r="E620" s="16" t="s">
        <v>385</v>
      </c>
      <c r="F620" s="16" t="s">
        <v>33</v>
      </c>
      <c r="G620" s="16">
        <v>1310</v>
      </c>
      <c r="H620" s="16">
        <v>3420</v>
      </c>
      <c r="I620" s="17" t="s">
        <v>386</v>
      </c>
      <c r="J620" s="32">
        <v>249553731</v>
      </c>
      <c r="K620" s="33">
        <v>249553731</v>
      </c>
      <c r="L620" s="33">
        <v>0</v>
      </c>
      <c r="M620" s="33">
        <v>0</v>
      </c>
      <c r="N620" s="33">
        <v>0</v>
      </c>
      <c r="O620" s="33">
        <v>249553731</v>
      </c>
      <c r="P620" s="33">
        <v>0</v>
      </c>
      <c r="Q620" s="33">
        <v>0</v>
      </c>
      <c r="R620" s="33">
        <v>0</v>
      </c>
      <c r="S620" s="33">
        <v>71301071</v>
      </c>
      <c r="T620" s="33">
        <v>71301071</v>
      </c>
      <c r="U620" s="33">
        <v>0</v>
      </c>
      <c r="V620" s="33">
        <v>178252660</v>
      </c>
      <c r="W620" s="33">
        <v>0</v>
      </c>
      <c r="X620" s="33">
        <v>178252660</v>
      </c>
      <c r="Y620" s="20">
        <f t="shared" si="112"/>
        <v>0.28571430575005108</v>
      </c>
      <c r="Z620" s="20">
        <f t="shared" si="113"/>
        <v>0.28571430575005108</v>
      </c>
      <c r="AA620" s="20">
        <f t="shared" si="114"/>
        <v>0</v>
      </c>
      <c r="AB620" s="21">
        <f t="shared" si="115"/>
        <v>0.28571430575005108</v>
      </c>
    </row>
    <row r="621" spans="1:28" ht="90" outlineLevel="4" x14ac:dyDescent="0.25">
      <c r="A621" s="15" t="s">
        <v>347</v>
      </c>
      <c r="B621" s="16" t="s">
        <v>264</v>
      </c>
      <c r="C621" s="16" t="s">
        <v>137</v>
      </c>
      <c r="D621" s="16" t="s">
        <v>138</v>
      </c>
      <c r="E621" s="16" t="s">
        <v>158</v>
      </c>
      <c r="F621" s="16" t="s">
        <v>33</v>
      </c>
      <c r="G621" s="16">
        <v>1310</v>
      </c>
      <c r="H621" s="16">
        <v>3420</v>
      </c>
      <c r="I621" s="17" t="s">
        <v>387</v>
      </c>
      <c r="J621" s="32">
        <v>177512751</v>
      </c>
      <c r="K621" s="33">
        <v>177512751</v>
      </c>
      <c r="L621" s="33">
        <v>0</v>
      </c>
      <c r="M621" s="33">
        <v>0</v>
      </c>
      <c r="N621" s="33">
        <v>0</v>
      </c>
      <c r="O621" s="33">
        <v>177512751</v>
      </c>
      <c r="P621" s="33">
        <v>0</v>
      </c>
      <c r="Q621" s="33">
        <v>3494801.16</v>
      </c>
      <c r="R621" s="33">
        <v>0</v>
      </c>
      <c r="S621" s="33">
        <v>47223129.840000004</v>
      </c>
      <c r="T621" s="33">
        <v>47223129.840000004</v>
      </c>
      <c r="U621" s="33">
        <v>0</v>
      </c>
      <c r="V621" s="33">
        <v>126794820</v>
      </c>
      <c r="W621" s="33">
        <v>0</v>
      </c>
      <c r="X621" s="33">
        <v>126794820</v>
      </c>
      <c r="Y621" s="20">
        <f t="shared" si="112"/>
        <v>0.26602669145722385</v>
      </c>
      <c r="Z621" s="20">
        <f t="shared" si="113"/>
        <v>0.26602669145722385</v>
      </c>
      <c r="AA621" s="20">
        <f t="shared" si="114"/>
        <v>1.9687606328629318E-2</v>
      </c>
      <c r="AB621" s="21">
        <f t="shared" si="115"/>
        <v>0.28571429778585317</v>
      </c>
    </row>
    <row r="622" spans="1:28" ht="105" outlineLevel="4" x14ac:dyDescent="0.25">
      <c r="A622" s="15" t="s">
        <v>347</v>
      </c>
      <c r="B622" s="16" t="s">
        <v>264</v>
      </c>
      <c r="C622" s="16" t="s">
        <v>137</v>
      </c>
      <c r="D622" s="16" t="s">
        <v>138</v>
      </c>
      <c r="E622" s="16" t="s">
        <v>284</v>
      </c>
      <c r="F622" s="16" t="s">
        <v>33</v>
      </c>
      <c r="G622" s="16">
        <v>1310</v>
      </c>
      <c r="H622" s="16">
        <v>3420</v>
      </c>
      <c r="I622" s="17" t="s">
        <v>388</v>
      </c>
      <c r="J622" s="32">
        <v>181773834</v>
      </c>
      <c r="K622" s="33">
        <v>181773834</v>
      </c>
      <c r="L622" s="33">
        <v>0</v>
      </c>
      <c r="M622" s="33">
        <v>0</v>
      </c>
      <c r="N622" s="33">
        <v>0</v>
      </c>
      <c r="O622" s="33">
        <v>181773834</v>
      </c>
      <c r="P622" s="33">
        <v>0</v>
      </c>
      <c r="Q622" s="33">
        <v>0</v>
      </c>
      <c r="R622" s="33">
        <v>0</v>
      </c>
      <c r="S622" s="33">
        <v>51935384</v>
      </c>
      <c r="T622" s="33">
        <v>51935384</v>
      </c>
      <c r="U622" s="33">
        <v>0</v>
      </c>
      <c r="V622" s="33">
        <v>129838450</v>
      </c>
      <c r="W622" s="33">
        <v>0</v>
      </c>
      <c r="X622" s="33">
        <v>129838450</v>
      </c>
      <c r="Y622" s="20">
        <f t="shared" si="112"/>
        <v>0.28571430143240528</v>
      </c>
      <c r="Z622" s="20">
        <f t="shared" si="113"/>
        <v>0.28571430143240528</v>
      </c>
      <c r="AA622" s="20">
        <f t="shared" si="114"/>
        <v>0</v>
      </c>
      <c r="AB622" s="21">
        <f t="shared" si="115"/>
        <v>0.28571430143240528</v>
      </c>
    </row>
    <row r="623" spans="1:28" ht="225" outlineLevel="4" x14ac:dyDescent="0.25">
      <c r="A623" s="15" t="s">
        <v>347</v>
      </c>
      <c r="B623" s="16" t="s">
        <v>264</v>
      </c>
      <c r="C623" s="16" t="s">
        <v>137</v>
      </c>
      <c r="D623" s="16" t="s">
        <v>138</v>
      </c>
      <c r="E623" s="16" t="s">
        <v>389</v>
      </c>
      <c r="F623" s="16" t="s">
        <v>33</v>
      </c>
      <c r="G623" s="16">
        <v>1310</v>
      </c>
      <c r="H623" s="16">
        <v>3420</v>
      </c>
      <c r="I623" s="17" t="s">
        <v>390</v>
      </c>
      <c r="J623" s="32">
        <v>72812500</v>
      </c>
      <c r="K623" s="33">
        <v>72812500</v>
      </c>
      <c r="L623" s="33">
        <v>0</v>
      </c>
      <c r="M623" s="33">
        <v>0</v>
      </c>
      <c r="N623" s="33">
        <v>0</v>
      </c>
      <c r="O623" s="33">
        <v>72812500</v>
      </c>
      <c r="P623" s="33">
        <v>0</v>
      </c>
      <c r="Q623" s="33">
        <v>0</v>
      </c>
      <c r="R623" s="33">
        <v>0</v>
      </c>
      <c r="S623" s="33">
        <v>24270834</v>
      </c>
      <c r="T623" s="33">
        <v>24270834</v>
      </c>
      <c r="U623" s="33">
        <v>0</v>
      </c>
      <c r="V623" s="33">
        <v>48541666</v>
      </c>
      <c r="W623" s="33">
        <v>0</v>
      </c>
      <c r="X623" s="33">
        <v>48541666</v>
      </c>
      <c r="Y623" s="20">
        <f t="shared" si="112"/>
        <v>0.33333334248927038</v>
      </c>
      <c r="Z623" s="20">
        <f t="shared" si="113"/>
        <v>0.33333334248927038</v>
      </c>
      <c r="AA623" s="20">
        <f t="shared" si="114"/>
        <v>0</v>
      </c>
      <c r="AB623" s="21">
        <f t="shared" si="115"/>
        <v>0.33333334248927038</v>
      </c>
    </row>
    <row r="624" spans="1:28" ht="90" outlineLevel="4" x14ac:dyDescent="0.25">
      <c r="A624" s="15" t="s">
        <v>347</v>
      </c>
      <c r="B624" s="16" t="s">
        <v>264</v>
      </c>
      <c r="C624" s="16" t="s">
        <v>137</v>
      </c>
      <c r="D624" s="16" t="s">
        <v>138</v>
      </c>
      <c r="E624" s="16" t="s">
        <v>329</v>
      </c>
      <c r="F624" s="16" t="s">
        <v>33</v>
      </c>
      <c r="G624" s="16">
        <v>1310</v>
      </c>
      <c r="H624" s="16">
        <v>3420</v>
      </c>
      <c r="I624" s="17" t="s">
        <v>391</v>
      </c>
      <c r="J624" s="32">
        <v>50843499</v>
      </c>
      <c r="K624" s="33">
        <v>50843499</v>
      </c>
      <c r="L624" s="33">
        <v>0</v>
      </c>
      <c r="M624" s="33">
        <v>0</v>
      </c>
      <c r="N624" s="33">
        <v>0</v>
      </c>
      <c r="O624" s="33">
        <v>50843499</v>
      </c>
      <c r="P624" s="33">
        <v>0</v>
      </c>
      <c r="Q624" s="33">
        <v>9242564.6500000004</v>
      </c>
      <c r="R624" s="33">
        <v>0</v>
      </c>
      <c r="S624" s="33">
        <v>3468312.35</v>
      </c>
      <c r="T624" s="33">
        <v>3468312.35</v>
      </c>
      <c r="U624" s="33">
        <v>0</v>
      </c>
      <c r="V624" s="33">
        <v>38132622</v>
      </c>
      <c r="W624" s="33">
        <v>0</v>
      </c>
      <c r="X624" s="33">
        <v>38132622</v>
      </c>
      <c r="Y624" s="20">
        <f t="shared" si="112"/>
        <v>6.8215453661047212E-2</v>
      </c>
      <c r="Z624" s="20">
        <f t="shared" si="113"/>
        <v>6.8215453661047212E-2</v>
      </c>
      <c r="AA624" s="20">
        <f t="shared" si="114"/>
        <v>0.18178459059239807</v>
      </c>
      <c r="AB624" s="21">
        <f t="shared" si="115"/>
        <v>0.2500000442534453</v>
      </c>
    </row>
    <row r="625" spans="1:28" ht="90" outlineLevel="4" x14ac:dyDescent="0.25">
      <c r="A625" s="15" t="s">
        <v>347</v>
      </c>
      <c r="B625" s="16" t="s">
        <v>264</v>
      </c>
      <c r="C625" s="16" t="s">
        <v>137</v>
      </c>
      <c r="D625" s="16" t="s">
        <v>138</v>
      </c>
      <c r="E625" s="16" t="s">
        <v>331</v>
      </c>
      <c r="F625" s="16" t="s">
        <v>33</v>
      </c>
      <c r="G625" s="16">
        <v>1310</v>
      </c>
      <c r="H625" s="16">
        <v>3420</v>
      </c>
      <c r="I625" s="17" t="s">
        <v>392</v>
      </c>
      <c r="J625" s="32">
        <v>1116673</v>
      </c>
      <c r="K625" s="33">
        <v>1116673</v>
      </c>
      <c r="L625" s="33">
        <v>0</v>
      </c>
      <c r="M625" s="33">
        <v>0</v>
      </c>
      <c r="N625" s="33">
        <v>0</v>
      </c>
      <c r="O625" s="33">
        <v>1116673</v>
      </c>
      <c r="P625" s="33">
        <v>0</v>
      </c>
      <c r="Q625" s="33">
        <v>202996.64</v>
      </c>
      <c r="R625" s="33">
        <v>0</v>
      </c>
      <c r="S625" s="33">
        <v>76174.36</v>
      </c>
      <c r="T625" s="33">
        <v>76174.36</v>
      </c>
      <c r="U625" s="33">
        <v>0</v>
      </c>
      <c r="V625" s="33">
        <v>837502</v>
      </c>
      <c r="W625" s="33">
        <v>0</v>
      </c>
      <c r="X625" s="33">
        <v>837502</v>
      </c>
      <c r="Y625" s="20">
        <f t="shared" si="112"/>
        <v>6.8215457882477681E-2</v>
      </c>
      <c r="Z625" s="20">
        <f t="shared" si="113"/>
        <v>6.8215457882477681E-2</v>
      </c>
      <c r="AA625" s="20">
        <f t="shared" si="114"/>
        <v>0.18178700479012211</v>
      </c>
      <c r="AB625" s="21">
        <f t="shared" si="115"/>
        <v>0.25000246267259979</v>
      </c>
    </row>
    <row r="626" spans="1:28" ht="90" outlineLevel="4" x14ac:dyDescent="0.25">
      <c r="A626" s="15" t="s">
        <v>347</v>
      </c>
      <c r="B626" s="16" t="s">
        <v>264</v>
      </c>
      <c r="C626" s="16" t="s">
        <v>137</v>
      </c>
      <c r="D626" s="16" t="s">
        <v>138</v>
      </c>
      <c r="E626" s="16" t="s">
        <v>333</v>
      </c>
      <c r="F626" s="16" t="s">
        <v>33</v>
      </c>
      <c r="G626" s="16">
        <v>1310</v>
      </c>
      <c r="H626" s="16">
        <v>3420</v>
      </c>
      <c r="I626" s="17" t="s">
        <v>393</v>
      </c>
      <c r="J626" s="32">
        <v>25421749</v>
      </c>
      <c r="K626" s="33">
        <v>25421749</v>
      </c>
      <c r="L626" s="33">
        <v>0</v>
      </c>
      <c r="M626" s="33">
        <v>0</v>
      </c>
      <c r="N626" s="33">
        <v>0</v>
      </c>
      <c r="O626" s="33">
        <v>25421749</v>
      </c>
      <c r="P626" s="33">
        <v>0</v>
      </c>
      <c r="Q626" s="33">
        <v>2417982.41</v>
      </c>
      <c r="R626" s="33">
        <v>0</v>
      </c>
      <c r="S626" s="33">
        <v>3937457.59</v>
      </c>
      <c r="T626" s="33">
        <v>3937457.59</v>
      </c>
      <c r="U626" s="33">
        <v>0</v>
      </c>
      <c r="V626" s="33">
        <v>19066309</v>
      </c>
      <c r="W626" s="33">
        <v>0</v>
      </c>
      <c r="X626" s="33">
        <v>19066309</v>
      </c>
      <c r="Y626" s="20">
        <f t="shared" si="112"/>
        <v>0.15488539321193046</v>
      </c>
      <c r="Z626" s="20">
        <f t="shared" si="113"/>
        <v>0.15488539321193046</v>
      </c>
      <c r="AA626" s="20">
        <f t="shared" si="114"/>
        <v>9.5114714963160096E-2</v>
      </c>
      <c r="AB626" s="21">
        <f t="shared" si="115"/>
        <v>0.25000010817509055</v>
      </c>
    </row>
    <row r="627" spans="1:28" ht="90" outlineLevel="4" x14ac:dyDescent="0.25">
      <c r="A627" s="15" t="s">
        <v>347</v>
      </c>
      <c r="B627" s="16" t="s">
        <v>264</v>
      </c>
      <c r="C627" s="16" t="s">
        <v>137</v>
      </c>
      <c r="D627" s="16" t="s">
        <v>138</v>
      </c>
      <c r="E627" s="16" t="s">
        <v>180</v>
      </c>
      <c r="F627" s="16" t="s">
        <v>33</v>
      </c>
      <c r="G627" s="16">
        <v>1310</v>
      </c>
      <c r="H627" s="16">
        <v>3420</v>
      </c>
      <c r="I627" s="17" t="s">
        <v>394</v>
      </c>
      <c r="J627" s="32">
        <v>558336</v>
      </c>
      <c r="K627" s="33">
        <v>558336</v>
      </c>
      <c r="L627" s="33">
        <v>0</v>
      </c>
      <c r="M627" s="33">
        <v>0</v>
      </c>
      <c r="N627" s="33">
        <v>0</v>
      </c>
      <c r="O627" s="33">
        <v>558336</v>
      </c>
      <c r="P627" s="33">
        <v>0</v>
      </c>
      <c r="Q627" s="33">
        <v>53105.91</v>
      </c>
      <c r="R627" s="33">
        <v>0</v>
      </c>
      <c r="S627" s="33">
        <v>86478.09</v>
      </c>
      <c r="T627" s="33">
        <v>86478.09</v>
      </c>
      <c r="U627" s="33">
        <v>0</v>
      </c>
      <c r="V627" s="33">
        <v>418752</v>
      </c>
      <c r="W627" s="33">
        <v>0</v>
      </c>
      <c r="X627" s="33">
        <v>418752</v>
      </c>
      <c r="Y627" s="20">
        <f>$S627/$K627</f>
        <v>0.15488539159215955</v>
      </c>
      <c r="Z627" s="20">
        <f t="shared" si="113"/>
        <v>0.15488539159215955</v>
      </c>
      <c r="AA627" s="20">
        <f t="shared" si="114"/>
        <v>9.5114608407840445E-2</v>
      </c>
      <c r="AB627" s="21">
        <f t="shared" si="115"/>
        <v>0.25</v>
      </c>
    </row>
    <row r="628" spans="1:28" ht="90" outlineLevel="4" x14ac:dyDescent="0.25">
      <c r="A628" s="15" t="s">
        <v>347</v>
      </c>
      <c r="B628" s="16" t="s">
        <v>264</v>
      </c>
      <c r="C628" s="16" t="s">
        <v>137</v>
      </c>
      <c r="D628" s="16" t="s">
        <v>138</v>
      </c>
      <c r="E628" s="16" t="s">
        <v>162</v>
      </c>
      <c r="F628" s="16" t="s">
        <v>33</v>
      </c>
      <c r="G628" s="16" t="s">
        <v>470</v>
      </c>
      <c r="H628" s="16" t="s">
        <v>471</v>
      </c>
      <c r="I628" s="17" t="s">
        <v>472</v>
      </c>
      <c r="J628" s="33">
        <v>0</v>
      </c>
      <c r="K628" s="33">
        <v>0</v>
      </c>
      <c r="L628" s="33">
        <v>0</v>
      </c>
      <c r="M628" s="33">
        <v>0</v>
      </c>
      <c r="N628" s="33">
        <v>169874387.13</v>
      </c>
      <c r="O628" s="33">
        <v>0</v>
      </c>
      <c r="P628" s="33">
        <v>0</v>
      </c>
      <c r="Q628" s="33">
        <v>0</v>
      </c>
      <c r="R628" s="33">
        <v>0</v>
      </c>
      <c r="S628" s="33">
        <v>0</v>
      </c>
      <c r="T628" s="33">
        <v>0</v>
      </c>
      <c r="U628" s="33">
        <v>0</v>
      </c>
      <c r="V628" s="33">
        <v>0</v>
      </c>
      <c r="W628" s="33">
        <v>0</v>
      </c>
      <c r="X628" s="33">
        <v>0</v>
      </c>
      <c r="Y628" s="20">
        <v>0</v>
      </c>
      <c r="Z628" s="20">
        <v>0</v>
      </c>
      <c r="AA628" s="20">
        <v>0</v>
      </c>
      <c r="AB628" s="21">
        <f t="shared" si="115"/>
        <v>0</v>
      </c>
    </row>
    <row r="629" spans="1:28" ht="45" outlineLevel="4" x14ac:dyDescent="0.25">
      <c r="A629" s="15" t="s">
        <v>347</v>
      </c>
      <c r="B629" s="16" t="s">
        <v>264</v>
      </c>
      <c r="C629" s="16" t="s">
        <v>137</v>
      </c>
      <c r="D629" s="16" t="s">
        <v>174</v>
      </c>
      <c r="E629" s="16"/>
      <c r="F629" s="16" t="s">
        <v>33</v>
      </c>
      <c r="G629" s="16">
        <v>1320</v>
      </c>
      <c r="H629" s="16">
        <v>3420</v>
      </c>
      <c r="I629" s="17" t="s">
        <v>175</v>
      </c>
      <c r="J629" s="32">
        <v>2834208675</v>
      </c>
      <c r="K629" s="33">
        <v>2834208675</v>
      </c>
      <c r="L629" s="33">
        <v>0</v>
      </c>
      <c r="M629" s="33">
        <v>0</v>
      </c>
      <c r="N629" s="33">
        <v>0</v>
      </c>
      <c r="O629" s="33">
        <v>2834208675</v>
      </c>
      <c r="P629" s="33">
        <v>0</v>
      </c>
      <c r="Q629" s="33">
        <v>0</v>
      </c>
      <c r="R629" s="33">
        <v>0</v>
      </c>
      <c r="S629" s="33">
        <v>485250606.49000001</v>
      </c>
      <c r="T629" s="33">
        <v>485250606.49000001</v>
      </c>
      <c r="U629" s="33">
        <v>2348958068.5100002</v>
      </c>
      <c r="V629" s="33">
        <v>2348958068.5100002</v>
      </c>
      <c r="W629" s="33">
        <v>0</v>
      </c>
      <c r="X629" s="33">
        <v>2348958068.5100002</v>
      </c>
      <c r="Y629" s="20">
        <f t="shared" si="112"/>
        <v>0.17121202498965607</v>
      </c>
      <c r="Z629" s="20">
        <f t="shared" si="113"/>
        <v>0.17121202498965607</v>
      </c>
      <c r="AA629" s="20">
        <f t="shared" si="114"/>
        <v>0</v>
      </c>
      <c r="AB629" s="21">
        <f t="shared" si="115"/>
        <v>0.17121202498965607</v>
      </c>
    </row>
    <row r="630" spans="1:28" ht="210" outlineLevel="4" x14ac:dyDescent="0.25">
      <c r="A630" s="15" t="s">
        <v>347</v>
      </c>
      <c r="B630" s="16" t="s">
        <v>264</v>
      </c>
      <c r="C630" s="16" t="s">
        <v>137</v>
      </c>
      <c r="D630" s="16" t="s">
        <v>282</v>
      </c>
      <c r="E630" s="16" t="s">
        <v>299</v>
      </c>
      <c r="F630" s="16" t="s">
        <v>33</v>
      </c>
      <c r="G630" s="16">
        <v>1320</v>
      </c>
      <c r="H630" s="16">
        <v>3420</v>
      </c>
      <c r="I630" s="17" t="s">
        <v>395</v>
      </c>
      <c r="J630" s="32">
        <v>19400316</v>
      </c>
      <c r="K630" s="33">
        <v>19400316</v>
      </c>
      <c r="L630" s="33">
        <v>0</v>
      </c>
      <c r="M630" s="33">
        <v>0</v>
      </c>
      <c r="N630" s="33">
        <v>0</v>
      </c>
      <c r="O630" s="33">
        <v>19400316</v>
      </c>
      <c r="P630" s="33">
        <v>0</v>
      </c>
      <c r="Q630" s="33">
        <v>0</v>
      </c>
      <c r="R630" s="33">
        <v>0</v>
      </c>
      <c r="S630" s="33">
        <v>4850079</v>
      </c>
      <c r="T630" s="33">
        <v>4850079</v>
      </c>
      <c r="U630" s="33">
        <v>0</v>
      </c>
      <c r="V630" s="33">
        <v>14550237</v>
      </c>
      <c r="W630" s="33">
        <v>0</v>
      </c>
      <c r="X630" s="33">
        <v>14550237</v>
      </c>
      <c r="Y630" s="20">
        <f t="shared" si="112"/>
        <v>0.25</v>
      </c>
      <c r="Z630" s="20">
        <f t="shared" si="113"/>
        <v>0.25</v>
      </c>
      <c r="AA630" s="20">
        <f t="shared" si="114"/>
        <v>0</v>
      </c>
      <c r="AB630" s="21">
        <f t="shared" si="115"/>
        <v>0.25</v>
      </c>
    </row>
    <row r="631" spans="1:28" ht="90" outlineLevel="4" x14ac:dyDescent="0.25">
      <c r="A631" s="15" t="s">
        <v>347</v>
      </c>
      <c r="B631" s="16" t="s">
        <v>264</v>
      </c>
      <c r="C631" s="16" t="s">
        <v>137</v>
      </c>
      <c r="D631" s="16" t="s">
        <v>282</v>
      </c>
      <c r="E631" s="16" t="s">
        <v>396</v>
      </c>
      <c r="F631" s="16" t="s">
        <v>33</v>
      </c>
      <c r="G631" s="16">
        <v>1320</v>
      </c>
      <c r="H631" s="16">
        <v>3420</v>
      </c>
      <c r="I631" s="17" t="s">
        <v>397</v>
      </c>
      <c r="J631" s="32">
        <v>76265249</v>
      </c>
      <c r="K631" s="33">
        <v>76265249</v>
      </c>
      <c r="L631" s="33">
        <v>0</v>
      </c>
      <c r="M631" s="33">
        <v>0</v>
      </c>
      <c r="N631" s="33">
        <v>0</v>
      </c>
      <c r="O631" s="33">
        <v>76265249</v>
      </c>
      <c r="P631" s="33">
        <v>0</v>
      </c>
      <c r="Q631" s="33">
        <v>7253940.9100000001</v>
      </c>
      <c r="R631" s="33">
        <v>0</v>
      </c>
      <c r="S631" s="33">
        <v>11812373.09</v>
      </c>
      <c r="T631" s="33">
        <v>11812373.09</v>
      </c>
      <c r="U631" s="33">
        <v>0</v>
      </c>
      <c r="V631" s="33">
        <v>57198935</v>
      </c>
      <c r="W631" s="33">
        <v>0</v>
      </c>
      <c r="X631" s="33">
        <v>57198935</v>
      </c>
      <c r="Y631" s="20">
        <f t="shared" si="112"/>
        <v>0.15488539334605725</v>
      </c>
      <c r="Z631" s="20">
        <f t="shared" si="113"/>
        <v>0.15488539334605725</v>
      </c>
      <c r="AA631" s="20">
        <f t="shared" si="114"/>
        <v>9.5114629600173473E-2</v>
      </c>
      <c r="AB631" s="21">
        <f t="shared" si="115"/>
        <v>0.25000002294623069</v>
      </c>
    </row>
    <row r="632" spans="1:28" ht="90" outlineLevel="4" x14ac:dyDescent="0.25">
      <c r="A632" s="15" t="s">
        <v>347</v>
      </c>
      <c r="B632" s="16" t="s">
        <v>264</v>
      </c>
      <c r="C632" s="16" t="s">
        <v>137</v>
      </c>
      <c r="D632" s="16" t="s">
        <v>282</v>
      </c>
      <c r="E632" s="16" t="s">
        <v>275</v>
      </c>
      <c r="F632" s="16" t="s">
        <v>33</v>
      </c>
      <c r="G632" s="16">
        <v>1320</v>
      </c>
      <c r="H632" s="16">
        <v>3420</v>
      </c>
      <c r="I632" s="17" t="s">
        <v>398</v>
      </c>
      <c r="J632" s="32">
        <v>1675010</v>
      </c>
      <c r="K632" s="33">
        <v>1675010</v>
      </c>
      <c r="L632" s="33">
        <v>0</v>
      </c>
      <c r="M632" s="33">
        <v>0</v>
      </c>
      <c r="N632" s="33">
        <v>0</v>
      </c>
      <c r="O632" s="33">
        <v>1675010</v>
      </c>
      <c r="P632" s="33">
        <v>0</v>
      </c>
      <c r="Q632" s="33">
        <v>159320.42000000001</v>
      </c>
      <c r="R632" s="33">
        <v>0</v>
      </c>
      <c r="S632" s="33">
        <v>259434.58</v>
      </c>
      <c r="T632" s="33">
        <v>259434.58</v>
      </c>
      <c r="U632" s="33">
        <v>0</v>
      </c>
      <c r="V632" s="33">
        <v>1256255</v>
      </c>
      <c r="W632" s="33">
        <v>0</v>
      </c>
      <c r="X632" s="33">
        <v>1256255</v>
      </c>
      <c r="Y632" s="20">
        <f t="shared" si="112"/>
        <v>0.15488539172900459</v>
      </c>
      <c r="Z632" s="20">
        <f t="shared" si="113"/>
        <v>0.15488539172900459</v>
      </c>
      <c r="AA632" s="20">
        <f t="shared" si="114"/>
        <v>9.5116100799398223E-2</v>
      </c>
      <c r="AB632" s="21">
        <f t="shared" si="115"/>
        <v>0.25000149252840281</v>
      </c>
    </row>
    <row r="633" spans="1:28" ht="409.5" outlineLevel="4" x14ac:dyDescent="0.25">
      <c r="A633" s="15" t="s">
        <v>347</v>
      </c>
      <c r="B633" s="16" t="s">
        <v>264</v>
      </c>
      <c r="C633" s="16" t="s">
        <v>137</v>
      </c>
      <c r="D633" s="16" t="s">
        <v>176</v>
      </c>
      <c r="E633" s="16" t="s">
        <v>52</v>
      </c>
      <c r="F633" s="16" t="s">
        <v>33</v>
      </c>
      <c r="G633" s="16">
        <v>1320</v>
      </c>
      <c r="H633" s="16">
        <v>3420</v>
      </c>
      <c r="I633" s="17" t="s">
        <v>399</v>
      </c>
      <c r="J633" s="32">
        <v>283912817</v>
      </c>
      <c r="K633" s="33">
        <v>283912817</v>
      </c>
      <c r="L633" s="33">
        <v>0</v>
      </c>
      <c r="M633" s="33">
        <v>0</v>
      </c>
      <c r="N633" s="33">
        <v>0</v>
      </c>
      <c r="O633" s="33">
        <v>283912817</v>
      </c>
      <c r="P633" s="33">
        <v>0</v>
      </c>
      <c r="Q633" s="33">
        <v>0</v>
      </c>
      <c r="R633" s="33">
        <v>0</v>
      </c>
      <c r="S633" s="33">
        <v>0</v>
      </c>
      <c r="T633" s="33">
        <v>0</v>
      </c>
      <c r="U633" s="33">
        <v>0</v>
      </c>
      <c r="V633" s="33">
        <v>283912817</v>
      </c>
      <c r="W633" s="33">
        <v>0</v>
      </c>
      <c r="X633" s="33">
        <v>283912817</v>
      </c>
      <c r="Y633" s="20">
        <f t="shared" si="112"/>
        <v>0</v>
      </c>
      <c r="Z633" s="20">
        <f t="shared" si="113"/>
        <v>0</v>
      </c>
      <c r="AA633" s="20">
        <f t="shared" si="114"/>
        <v>0</v>
      </c>
      <c r="AB633" s="21">
        <f t="shared" si="115"/>
        <v>0</v>
      </c>
    </row>
    <row r="634" spans="1:28" outlineLevel="4" x14ac:dyDescent="0.25">
      <c r="A634" s="15" t="s">
        <v>347</v>
      </c>
      <c r="B634" s="16" t="s">
        <v>264</v>
      </c>
      <c r="C634" s="16" t="s">
        <v>137</v>
      </c>
      <c r="D634" s="16" t="s">
        <v>360</v>
      </c>
      <c r="E634" s="16"/>
      <c r="F634" s="16" t="s">
        <v>33</v>
      </c>
      <c r="G634" s="16">
        <v>1320</v>
      </c>
      <c r="H634" s="16">
        <v>3420</v>
      </c>
      <c r="I634" s="17" t="s">
        <v>361</v>
      </c>
      <c r="J634" s="32">
        <v>4000000</v>
      </c>
      <c r="K634" s="33">
        <v>4000000</v>
      </c>
      <c r="L634" s="33">
        <v>0</v>
      </c>
      <c r="M634" s="33">
        <v>0</v>
      </c>
      <c r="N634" s="33">
        <v>0</v>
      </c>
      <c r="O634" s="33">
        <v>4000000</v>
      </c>
      <c r="P634" s="33">
        <v>0</v>
      </c>
      <c r="Q634" s="33">
        <v>800000</v>
      </c>
      <c r="R634" s="33">
        <v>0</v>
      </c>
      <c r="S634" s="33">
        <v>0</v>
      </c>
      <c r="T634" s="33">
        <v>0</v>
      </c>
      <c r="U634" s="33">
        <v>0</v>
      </c>
      <c r="V634" s="33">
        <v>3200000</v>
      </c>
      <c r="W634" s="33">
        <v>0</v>
      </c>
      <c r="X634" s="33">
        <v>3200000</v>
      </c>
      <c r="Y634" s="20">
        <f t="shared" si="112"/>
        <v>0</v>
      </c>
      <c r="Z634" s="20">
        <f t="shared" si="113"/>
        <v>0</v>
      </c>
      <c r="AA634" s="20">
        <f t="shared" si="114"/>
        <v>0.2</v>
      </c>
      <c r="AB634" s="21">
        <f t="shared" si="115"/>
        <v>0.2</v>
      </c>
    </row>
    <row r="635" spans="1:28" outlineLevel="3" x14ac:dyDescent="0.25">
      <c r="A635" s="37"/>
      <c r="B635" s="37"/>
      <c r="C635" s="36" t="s">
        <v>466</v>
      </c>
      <c r="D635" s="37"/>
      <c r="E635" s="37"/>
      <c r="F635" s="37"/>
      <c r="G635" s="37"/>
      <c r="H635" s="37"/>
      <c r="I635" s="38"/>
      <c r="J635" s="39">
        <f t="shared" ref="J635:X635" si="120">SUBTOTAL(9,J604:J634)</f>
        <v>16893729986</v>
      </c>
      <c r="K635" s="40">
        <f t="shared" si="120"/>
        <v>16893729986</v>
      </c>
      <c r="L635" s="40">
        <f t="shared" si="120"/>
        <v>0</v>
      </c>
      <c r="M635" s="40">
        <f t="shared" si="120"/>
        <v>42972393</v>
      </c>
      <c r="N635" s="40">
        <f>SUBTOTAL(9,N604:N634)</f>
        <v>169874387.13</v>
      </c>
      <c r="O635" s="40">
        <f t="shared" si="120"/>
        <v>16936702379</v>
      </c>
      <c r="P635" s="40">
        <f t="shared" si="120"/>
        <v>0</v>
      </c>
      <c r="Q635" s="40">
        <f t="shared" si="120"/>
        <v>4088813761.1399994</v>
      </c>
      <c r="R635" s="40">
        <f t="shared" si="120"/>
        <v>0</v>
      </c>
      <c r="S635" s="40">
        <f t="shared" si="120"/>
        <v>3892739191.670001</v>
      </c>
      <c r="T635" s="40">
        <f t="shared" si="120"/>
        <v>3892739191.670001</v>
      </c>
      <c r="U635" s="40">
        <f t="shared" si="120"/>
        <v>2348958068.5100002</v>
      </c>
      <c r="V635" s="40">
        <f t="shared" si="120"/>
        <v>8912177033.1900005</v>
      </c>
      <c r="W635" s="40">
        <f t="shared" si="120"/>
        <v>0</v>
      </c>
      <c r="X635" s="40">
        <f t="shared" si="120"/>
        <v>8955149426.1900005</v>
      </c>
      <c r="Y635" s="41">
        <f t="shared" si="112"/>
        <v>0.2304250864016385</v>
      </c>
      <c r="Z635" s="41">
        <f t="shared" si="113"/>
        <v>0.22984044382197152</v>
      </c>
      <c r="AA635" s="41">
        <f t="shared" si="114"/>
        <v>0.24141734734677534</v>
      </c>
      <c r="AB635" s="41">
        <f t="shared" si="115"/>
        <v>0.47125779116874689</v>
      </c>
    </row>
    <row r="636" spans="1:28" outlineLevel="2" x14ac:dyDescent="0.25">
      <c r="A636" s="37"/>
      <c r="B636" s="37" t="s">
        <v>458</v>
      </c>
      <c r="C636" s="36"/>
      <c r="D636" s="37"/>
      <c r="E636" s="37"/>
      <c r="F636" s="37"/>
      <c r="G636" s="37"/>
      <c r="H636" s="37"/>
      <c r="I636" s="38"/>
      <c r="J636" s="39">
        <f t="shared" ref="J636:X636" si="121">SUBTOTAL(9,J585:J634)</f>
        <v>367275222178</v>
      </c>
      <c r="K636" s="40">
        <f t="shared" si="121"/>
        <v>367365762606</v>
      </c>
      <c r="L636" s="40">
        <f t="shared" si="121"/>
        <v>0</v>
      </c>
      <c r="M636" s="40">
        <f t="shared" si="121"/>
        <v>47986193</v>
      </c>
      <c r="N636" s="40">
        <f>SUBTOTAL(9,N585:N634)</f>
        <v>169874387.13</v>
      </c>
      <c r="O636" s="40">
        <f t="shared" si="121"/>
        <v>367413748799</v>
      </c>
      <c r="P636" s="40">
        <f t="shared" si="121"/>
        <v>0</v>
      </c>
      <c r="Q636" s="40">
        <f t="shared" si="121"/>
        <v>44682159341.340012</v>
      </c>
      <c r="R636" s="40">
        <f t="shared" si="121"/>
        <v>0</v>
      </c>
      <c r="S636" s="40">
        <f t="shared" si="121"/>
        <v>100779345573.16002</v>
      </c>
      <c r="T636" s="40">
        <f t="shared" si="121"/>
        <v>100778479574.69002</v>
      </c>
      <c r="U636" s="40">
        <f t="shared" si="121"/>
        <v>215336418726.82007</v>
      </c>
      <c r="V636" s="40">
        <f t="shared" si="121"/>
        <v>221904257691.50006</v>
      </c>
      <c r="W636" s="40">
        <f t="shared" si="121"/>
        <v>0</v>
      </c>
      <c r="X636" s="40">
        <f t="shared" si="121"/>
        <v>221952243884.5</v>
      </c>
      <c r="Y636" s="41">
        <f t="shared" si="112"/>
        <v>0.27432971667870404</v>
      </c>
      <c r="Z636" s="41">
        <f t="shared" si="113"/>
        <v>0.27429388775620667</v>
      </c>
      <c r="AA636" s="41">
        <f t="shared" si="114"/>
        <v>0.12161264919289712</v>
      </c>
      <c r="AB636" s="41">
        <f t="shared" si="115"/>
        <v>0.39590653694910377</v>
      </c>
    </row>
    <row r="637" spans="1:28" outlineLevel="4" x14ac:dyDescent="0.25">
      <c r="A637" s="15" t="s">
        <v>347</v>
      </c>
      <c r="B637" s="16" t="s">
        <v>288</v>
      </c>
      <c r="C637" s="16" t="s">
        <v>31</v>
      </c>
      <c r="D637" s="16" t="s">
        <v>32</v>
      </c>
      <c r="E637" s="16"/>
      <c r="F637" s="16">
        <v>280</v>
      </c>
      <c r="G637" s="16">
        <v>1111</v>
      </c>
      <c r="H637" s="16">
        <v>3420</v>
      </c>
      <c r="I637" s="17" t="s">
        <v>34</v>
      </c>
      <c r="J637" s="32">
        <v>85987188653</v>
      </c>
      <c r="K637" s="33">
        <v>85987188653</v>
      </c>
      <c r="L637" s="33">
        <v>0</v>
      </c>
      <c r="M637" s="33">
        <v>13402850</v>
      </c>
      <c r="N637" s="33">
        <v>0</v>
      </c>
      <c r="O637" s="33">
        <v>86000591503</v>
      </c>
      <c r="P637" s="33">
        <v>0</v>
      </c>
      <c r="Q637" s="33">
        <v>0</v>
      </c>
      <c r="R637" s="33">
        <v>0</v>
      </c>
      <c r="S637" s="33">
        <v>21170593821.5</v>
      </c>
      <c r="T637" s="33">
        <v>21170593821.5</v>
      </c>
      <c r="U637" s="33">
        <v>64816594831.5</v>
      </c>
      <c r="V637" s="33">
        <v>64816594831.5</v>
      </c>
      <c r="W637" s="33">
        <v>0</v>
      </c>
      <c r="X637" s="33">
        <v>64829997681.5</v>
      </c>
      <c r="Y637" s="20">
        <f t="shared" si="112"/>
        <v>0.24620637275319712</v>
      </c>
      <c r="Z637" s="20">
        <f t="shared" si="113"/>
        <v>0.24616800246962831</v>
      </c>
      <c r="AA637" s="20">
        <f t="shared" si="114"/>
        <v>0</v>
      </c>
      <c r="AB637" s="21">
        <f t="shared" si="115"/>
        <v>0.24616800246962831</v>
      </c>
    </row>
    <row r="638" spans="1:28" outlineLevel="4" x14ac:dyDescent="0.25">
      <c r="A638" s="15" t="s">
        <v>347</v>
      </c>
      <c r="B638" s="16" t="s">
        <v>288</v>
      </c>
      <c r="C638" s="16" t="s">
        <v>31</v>
      </c>
      <c r="D638" s="16" t="s">
        <v>35</v>
      </c>
      <c r="E638" s="16"/>
      <c r="F638" s="16">
        <v>280</v>
      </c>
      <c r="G638" s="16">
        <v>1111</v>
      </c>
      <c r="H638" s="16">
        <v>3420</v>
      </c>
      <c r="I638" s="17" t="s">
        <v>36</v>
      </c>
      <c r="J638" s="32">
        <v>3008206217</v>
      </c>
      <c r="K638" s="33">
        <v>3008206217</v>
      </c>
      <c r="L638" s="33">
        <v>0</v>
      </c>
      <c r="M638" s="33">
        <v>100000000</v>
      </c>
      <c r="N638" s="33">
        <v>0</v>
      </c>
      <c r="O638" s="33">
        <v>3108206217</v>
      </c>
      <c r="P638" s="33">
        <v>0</v>
      </c>
      <c r="Q638" s="33">
        <v>0</v>
      </c>
      <c r="R638" s="33">
        <v>0</v>
      </c>
      <c r="S638" s="33">
        <v>974755023.91999996</v>
      </c>
      <c r="T638" s="33">
        <v>974755023.91999996</v>
      </c>
      <c r="U638" s="33">
        <v>2033451193.0799999</v>
      </c>
      <c r="V638" s="33">
        <v>2033451193.0799999</v>
      </c>
      <c r="W638" s="33">
        <v>0</v>
      </c>
      <c r="X638" s="33">
        <v>2133451193.0799999</v>
      </c>
      <c r="Y638" s="20">
        <f t="shared" si="112"/>
        <v>0.32403198238586711</v>
      </c>
      <c r="Z638" s="20">
        <f t="shared" si="113"/>
        <v>0.31360693463280592</v>
      </c>
      <c r="AA638" s="20">
        <f t="shared" si="114"/>
        <v>0</v>
      </c>
      <c r="AB638" s="21">
        <f t="shared" si="115"/>
        <v>0.31360693463280592</v>
      </c>
    </row>
    <row r="639" spans="1:28" outlineLevel="4" x14ac:dyDescent="0.25">
      <c r="A639" s="15" t="s">
        <v>347</v>
      </c>
      <c r="B639" s="16" t="s">
        <v>288</v>
      </c>
      <c r="C639" s="16" t="s">
        <v>31</v>
      </c>
      <c r="D639" s="16" t="s">
        <v>348</v>
      </c>
      <c r="E639" s="16"/>
      <c r="F639" s="16">
        <v>280</v>
      </c>
      <c r="G639" s="16">
        <v>1111</v>
      </c>
      <c r="H639" s="16">
        <v>3420</v>
      </c>
      <c r="I639" s="17" t="s">
        <v>349</v>
      </c>
      <c r="J639" s="32">
        <v>60497012</v>
      </c>
      <c r="K639" s="33">
        <v>60497012</v>
      </c>
      <c r="L639" s="33">
        <v>0</v>
      </c>
      <c r="M639" s="33">
        <v>-3100000</v>
      </c>
      <c r="N639" s="33">
        <v>0</v>
      </c>
      <c r="O639" s="33">
        <v>57397012</v>
      </c>
      <c r="P639" s="33">
        <v>0</v>
      </c>
      <c r="Q639" s="33">
        <v>0</v>
      </c>
      <c r="R639" s="33">
        <v>0</v>
      </c>
      <c r="S639" s="33">
        <v>13533785.869999999</v>
      </c>
      <c r="T639" s="33">
        <v>13533785.869999999</v>
      </c>
      <c r="U639" s="33">
        <v>43863226.130000003</v>
      </c>
      <c r="V639" s="33">
        <v>46963226.130000003</v>
      </c>
      <c r="W639" s="33">
        <v>0</v>
      </c>
      <c r="X639" s="33">
        <v>43863226.130000003</v>
      </c>
      <c r="Y639" s="20">
        <f t="shared" si="112"/>
        <v>0.22370998868506101</v>
      </c>
      <c r="Z639" s="20">
        <f t="shared" si="113"/>
        <v>0.23579251599368969</v>
      </c>
      <c r="AA639" s="20">
        <f t="shared" si="114"/>
        <v>0</v>
      </c>
      <c r="AB639" s="21">
        <f t="shared" si="115"/>
        <v>0.23579251599368969</v>
      </c>
    </row>
    <row r="640" spans="1:28" outlineLevel="4" x14ac:dyDescent="0.25">
      <c r="A640" s="15" t="s">
        <v>347</v>
      </c>
      <c r="B640" s="16" t="s">
        <v>288</v>
      </c>
      <c r="C640" s="16" t="s">
        <v>31</v>
      </c>
      <c r="D640" s="16" t="s">
        <v>350</v>
      </c>
      <c r="E640" s="16"/>
      <c r="F640" s="16" t="s">
        <v>33</v>
      </c>
      <c r="G640" s="16">
        <v>1111</v>
      </c>
      <c r="H640" s="16">
        <v>3420</v>
      </c>
      <c r="I640" s="17" t="s">
        <v>351</v>
      </c>
      <c r="J640" s="32">
        <v>48976898</v>
      </c>
      <c r="K640" s="33">
        <v>48976898</v>
      </c>
      <c r="L640" s="33">
        <v>0</v>
      </c>
      <c r="M640" s="33">
        <v>0</v>
      </c>
      <c r="N640" s="33">
        <v>0</v>
      </c>
      <c r="O640" s="33">
        <v>48976898</v>
      </c>
      <c r="P640" s="33">
        <v>0</v>
      </c>
      <c r="Q640" s="33">
        <v>45709038.869999997</v>
      </c>
      <c r="R640" s="33">
        <v>0</v>
      </c>
      <c r="S640" s="33">
        <v>3267859.13</v>
      </c>
      <c r="T640" s="33">
        <v>3267859.13</v>
      </c>
      <c r="U640" s="33">
        <v>0</v>
      </c>
      <c r="V640" s="33">
        <v>0</v>
      </c>
      <c r="W640" s="33">
        <v>0</v>
      </c>
      <c r="X640" s="33">
        <v>2.7939677238464355E-9</v>
      </c>
      <c r="Y640" s="20">
        <f t="shared" si="112"/>
        <v>6.6722460250545054E-2</v>
      </c>
      <c r="Z640" s="20">
        <f t="shared" si="113"/>
        <v>6.6722460250545054E-2</v>
      </c>
      <c r="AA640" s="20">
        <f t="shared" si="114"/>
        <v>0.93327753974945493</v>
      </c>
      <c r="AB640" s="21">
        <f t="shared" si="115"/>
        <v>1</v>
      </c>
    </row>
    <row r="641" spans="1:28" outlineLevel="4" x14ac:dyDescent="0.25">
      <c r="A641" s="15" t="s">
        <v>347</v>
      </c>
      <c r="B641" s="16" t="s">
        <v>288</v>
      </c>
      <c r="C641" s="16" t="s">
        <v>31</v>
      </c>
      <c r="D641" s="16" t="s">
        <v>41</v>
      </c>
      <c r="E641" s="16"/>
      <c r="F641" s="16">
        <v>280</v>
      </c>
      <c r="G641" s="16">
        <v>1111</v>
      </c>
      <c r="H641" s="16">
        <v>3420</v>
      </c>
      <c r="I641" s="17" t="s">
        <v>42</v>
      </c>
      <c r="J641" s="32">
        <v>22823196043</v>
      </c>
      <c r="K641" s="33">
        <v>22823196043</v>
      </c>
      <c r="L641" s="33">
        <v>0</v>
      </c>
      <c r="M641" s="33">
        <v>0</v>
      </c>
      <c r="N641" s="33">
        <v>0</v>
      </c>
      <c r="O641" s="33">
        <v>22823196043</v>
      </c>
      <c r="P641" s="33">
        <v>0</v>
      </c>
      <c r="Q641" s="33">
        <v>0</v>
      </c>
      <c r="R641" s="33">
        <v>0</v>
      </c>
      <c r="S641" s="33">
        <v>5444370916.8100004</v>
      </c>
      <c r="T641" s="33">
        <v>5444370916.8100004</v>
      </c>
      <c r="U641" s="33">
        <v>17378825126.189999</v>
      </c>
      <c r="V641" s="33">
        <v>17378825126.189999</v>
      </c>
      <c r="W641" s="33">
        <v>0</v>
      </c>
      <c r="X641" s="33">
        <v>17378825126.189999</v>
      </c>
      <c r="Y641" s="20">
        <f t="shared" si="112"/>
        <v>0.23854550898798502</v>
      </c>
      <c r="Z641" s="20">
        <f t="shared" si="113"/>
        <v>0.23854550898798502</v>
      </c>
      <c r="AA641" s="20">
        <f t="shared" si="114"/>
        <v>0</v>
      </c>
      <c r="AB641" s="21">
        <f t="shared" si="115"/>
        <v>0.23854550898798502</v>
      </c>
    </row>
    <row r="642" spans="1:28" ht="30" outlineLevel="4" x14ac:dyDescent="0.25">
      <c r="A642" s="15" t="s">
        <v>347</v>
      </c>
      <c r="B642" s="16" t="s">
        <v>288</v>
      </c>
      <c r="C642" s="16" t="s">
        <v>31</v>
      </c>
      <c r="D642" s="16" t="s">
        <v>43</v>
      </c>
      <c r="E642" s="16"/>
      <c r="F642" s="16">
        <v>280</v>
      </c>
      <c r="G642" s="16">
        <v>1111</v>
      </c>
      <c r="H642" s="16">
        <v>3420</v>
      </c>
      <c r="I642" s="17" t="s">
        <v>44</v>
      </c>
      <c r="J642" s="32">
        <v>3369676452</v>
      </c>
      <c r="K642" s="33">
        <v>3369676452</v>
      </c>
      <c r="L642" s="33">
        <v>0</v>
      </c>
      <c r="M642" s="33">
        <v>0</v>
      </c>
      <c r="N642" s="33">
        <v>0</v>
      </c>
      <c r="O642" s="33">
        <v>3369676452</v>
      </c>
      <c r="P642" s="33">
        <v>0</v>
      </c>
      <c r="Q642" s="33">
        <v>0</v>
      </c>
      <c r="R642" s="33">
        <v>0</v>
      </c>
      <c r="S642" s="33">
        <v>908591129.70000005</v>
      </c>
      <c r="T642" s="33">
        <v>908591129.70000005</v>
      </c>
      <c r="U642" s="33">
        <v>2461085322.3000002</v>
      </c>
      <c r="V642" s="33">
        <v>2461085322.3000002</v>
      </c>
      <c r="W642" s="33">
        <v>0</v>
      </c>
      <c r="X642" s="33">
        <v>2461085322.3000002</v>
      </c>
      <c r="Y642" s="20">
        <f t="shared" si="112"/>
        <v>0.26963749862712338</v>
      </c>
      <c r="Z642" s="20">
        <f t="shared" si="113"/>
        <v>0.26963749862712338</v>
      </c>
      <c r="AA642" s="20">
        <f t="shared" si="114"/>
        <v>0</v>
      </c>
      <c r="AB642" s="21">
        <f t="shared" si="115"/>
        <v>0.26963749862712338</v>
      </c>
    </row>
    <row r="643" spans="1:28" outlineLevel="4" x14ac:dyDescent="0.25">
      <c r="A643" s="15" t="s">
        <v>347</v>
      </c>
      <c r="B643" s="16" t="s">
        <v>288</v>
      </c>
      <c r="C643" s="16" t="s">
        <v>31</v>
      </c>
      <c r="D643" s="16" t="s">
        <v>45</v>
      </c>
      <c r="E643" s="16"/>
      <c r="F643" s="16" t="s">
        <v>33</v>
      </c>
      <c r="G643" s="16">
        <v>1111</v>
      </c>
      <c r="H643" s="16">
        <v>3420</v>
      </c>
      <c r="I643" s="17" t="s">
        <v>46</v>
      </c>
      <c r="J643" s="32">
        <v>13282183391</v>
      </c>
      <c r="K643" s="33">
        <v>13282183391</v>
      </c>
      <c r="L643" s="33">
        <v>0</v>
      </c>
      <c r="M643" s="33">
        <v>0</v>
      </c>
      <c r="N643" s="33">
        <v>0</v>
      </c>
      <c r="O643" s="33">
        <v>13282183391</v>
      </c>
      <c r="P643" s="33">
        <v>0</v>
      </c>
      <c r="Q643" s="33">
        <v>0</v>
      </c>
      <c r="R643" s="33">
        <v>0</v>
      </c>
      <c r="S643" s="33">
        <v>243103468.91</v>
      </c>
      <c r="T643" s="33">
        <v>243103468.91</v>
      </c>
      <c r="U643" s="33">
        <v>13039079922.09</v>
      </c>
      <c r="V643" s="33">
        <v>13039079922.09</v>
      </c>
      <c r="W643" s="33">
        <v>0</v>
      </c>
      <c r="X643" s="33">
        <v>13039079922.09</v>
      </c>
      <c r="Y643" s="20">
        <f t="shared" si="112"/>
        <v>1.830297487645945E-2</v>
      </c>
      <c r="Z643" s="20">
        <f t="shared" si="113"/>
        <v>1.830297487645945E-2</v>
      </c>
      <c r="AA643" s="20">
        <f t="shared" si="114"/>
        <v>0</v>
      </c>
      <c r="AB643" s="21">
        <f t="shared" si="115"/>
        <v>1.830297487645945E-2</v>
      </c>
    </row>
    <row r="644" spans="1:28" outlineLevel="4" x14ac:dyDescent="0.25">
      <c r="A644" s="15" t="s">
        <v>347</v>
      </c>
      <c r="B644" s="16" t="s">
        <v>288</v>
      </c>
      <c r="C644" s="16" t="s">
        <v>31</v>
      </c>
      <c r="D644" s="16" t="s">
        <v>47</v>
      </c>
      <c r="E644" s="16"/>
      <c r="F644" s="16" t="s">
        <v>33</v>
      </c>
      <c r="G644" s="16">
        <v>1111</v>
      </c>
      <c r="H644" s="16">
        <v>3420</v>
      </c>
      <c r="I644" s="17" t="s">
        <v>48</v>
      </c>
      <c r="J644" s="32">
        <v>12075727101</v>
      </c>
      <c r="K644" s="33">
        <v>12082910261</v>
      </c>
      <c r="L644" s="33">
        <v>0</v>
      </c>
      <c r="M644" s="33">
        <v>0</v>
      </c>
      <c r="N644" s="33">
        <v>0</v>
      </c>
      <c r="O644" s="33">
        <v>12082910261</v>
      </c>
      <c r="P644" s="33">
        <v>0</v>
      </c>
      <c r="Q644" s="33">
        <v>6170860.7199999997</v>
      </c>
      <c r="R644" s="33">
        <v>0</v>
      </c>
      <c r="S644" s="33">
        <v>11953211951.940001</v>
      </c>
      <c r="T644" s="33">
        <v>11953211951.940001</v>
      </c>
      <c r="U644" s="33">
        <v>123527448.34</v>
      </c>
      <c r="V644" s="33">
        <v>123527448.34</v>
      </c>
      <c r="W644" s="33">
        <v>0</v>
      </c>
      <c r="X644" s="33">
        <v>123527448.34000015</v>
      </c>
      <c r="Y644" s="20">
        <f t="shared" si="112"/>
        <v>0.98926597100711522</v>
      </c>
      <c r="Z644" s="20">
        <f t="shared" si="113"/>
        <v>0.98926597100711522</v>
      </c>
      <c r="AA644" s="20">
        <f t="shared" si="114"/>
        <v>5.1070980307763123E-4</v>
      </c>
      <c r="AB644" s="21">
        <f t="shared" si="115"/>
        <v>0.98977668081019288</v>
      </c>
    </row>
    <row r="645" spans="1:28" outlineLevel="4" x14ac:dyDescent="0.25">
      <c r="A645" s="15" t="s">
        <v>347</v>
      </c>
      <c r="B645" s="16" t="s">
        <v>288</v>
      </c>
      <c r="C645" s="16" t="s">
        <v>31</v>
      </c>
      <c r="D645" s="16" t="s">
        <v>49</v>
      </c>
      <c r="E645" s="16"/>
      <c r="F645" s="16">
        <v>280</v>
      </c>
      <c r="G645" s="16">
        <v>1111</v>
      </c>
      <c r="H645" s="16">
        <v>3420</v>
      </c>
      <c r="I645" s="17" t="s">
        <v>50</v>
      </c>
      <c r="J645" s="32">
        <v>38768317399</v>
      </c>
      <c r="K645" s="33">
        <v>38768317399</v>
      </c>
      <c r="L645" s="33">
        <v>0</v>
      </c>
      <c r="M645" s="33">
        <v>0</v>
      </c>
      <c r="N645" s="33">
        <v>0</v>
      </c>
      <c r="O645" s="33">
        <v>38768317399</v>
      </c>
      <c r="P645" s="33">
        <v>0</v>
      </c>
      <c r="Q645" s="33">
        <v>0</v>
      </c>
      <c r="R645" s="33">
        <v>0</v>
      </c>
      <c r="S645" s="33">
        <v>8185413337.3900003</v>
      </c>
      <c r="T645" s="33">
        <v>8185413337.3900003</v>
      </c>
      <c r="U645" s="33">
        <v>30582904061.610001</v>
      </c>
      <c r="V645" s="33">
        <v>30582904061.610001</v>
      </c>
      <c r="W645" s="33">
        <v>0</v>
      </c>
      <c r="X645" s="33">
        <v>30582904061.610001</v>
      </c>
      <c r="Y645" s="20">
        <f t="shared" si="112"/>
        <v>0.21113666742733428</v>
      </c>
      <c r="Z645" s="20">
        <f t="shared" si="113"/>
        <v>0.21113666742733428</v>
      </c>
      <c r="AA645" s="20">
        <f t="shared" si="114"/>
        <v>0</v>
      </c>
      <c r="AB645" s="21">
        <f t="shared" si="115"/>
        <v>0.21113666742733428</v>
      </c>
    </row>
    <row r="646" spans="1:28" ht="120" outlineLevel="4" x14ac:dyDescent="0.25">
      <c r="A646" s="15" t="s">
        <v>347</v>
      </c>
      <c r="B646" s="16" t="s">
        <v>288</v>
      </c>
      <c r="C646" s="16" t="s">
        <v>31</v>
      </c>
      <c r="D646" s="16" t="s">
        <v>51</v>
      </c>
      <c r="E646" s="16" t="s">
        <v>52</v>
      </c>
      <c r="F646" s="16" t="s">
        <v>33</v>
      </c>
      <c r="G646" s="16">
        <v>1112</v>
      </c>
      <c r="H646" s="16">
        <v>3420</v>
      </c>
      <c r="I646" s="17" t="s">
        <v>53</v>
      </c>
      <c r="J646" s="32">
        <v>15363670014</v>
      </c>
      <c r="K646" s="33">
        <v>15363670014</v>
      </c>
      <c r="L646" s="33">
        <v>0</v>
      </c>
      <c r="M646" s="33">
        <v>0</v>
      </c>
      <c r="N646" s="33">
        <v>0</v>
      </c>
      <c r="O646" s="33">
        <v>15363670014</v>
      </c>
      <c r="P646" s="33">
        <v>0</v>
      </c>
      <c r="Q646" s="33">
        <v>11089398971</v>
      </c>
      <c r="R646" s="33">
        <v>0</v>
      </c>
      <c r="S646" s="33">
        <v>4274271043</v>
      </c>
      <c r="T646" s="33">
        <v>4274271043</v>
      </c>
      <c r="U646" s="33">
        <v>0</v>
      </c>
      <c r="V646" s="33">
        <v>0</v>
      </c>
      <c r="W646" s="33">
        <v>0</v>
      </c>
      <c r="X646" s="33">
        <v>0</v>
      </c>
      <c r="Y646" s="20">
        <f t="shared" si="112"/>
        <v>0.27820638162008887</v>
      </c>
      <c r="Z646" s="20">
        <f t="shared" si="113"/>
        <v>0.27820638162008887</v>
      </c>
      <c r="AA646" s="20">
        <f t="shared" si="114"/>
        <v>0.72179361837991118</v>
      </c>
      <c r="AB646" s="21">
        <f t="shared" si="115"/>
        <v>1</v>
      </c>
    </row>
    <row r="647" spans="1:28" ht="75" outlineLevel="4" x14ac:dyDescent="0.25">
      <c r="A647" s="15" t="s">
        <v>347</v>
      </c>
      <c r="B647" s="16" t="s">
        <v>288</v>
      </c>
      <c r="C647" s="16" t="s">
        <v>31</v>
      </c>
      <c r="D647" s="16" t="s">
        <v>54</v>
      </c>
      <c r="E647" s="16" t="s">
        <v>52</v>
      </c>
      <c r="F647" s="16" t="s">
        <v>33</v>
      </c>
      <c r="G647" s="16">
        <v>1112</v>
      </c>
      <c r="H647" s="16">
        <v>3420</v>
      </c>
      <c r="I647" s="17" t="s">
        <v>55</v>
      </c>
      <c r="J647" s="32">
        <v>830468649</v>
      </c>
      <c r="K647" s="33">
        <v>830468649</v>
      </c>
      <c r="L647" s="33">
        <v>0</v>
      </c>
      <c r="M647" s="33">
        <v>0</v>
      </c>
      <c r="N647" s="33">
        <v>0</v>
      </c>
      <c r="O647" s="33">
        <v>830468649</v>
      </c>
      <c r="P647" s="33">
        <v>0</v>
      </c>
      <c r="Q647" s="33">
        <v>599455826</v>
      </c>
      <c r="R647" s="33">
        <v>0</v>
      </c>
      <c r="S647" s="33">
        <v>231012823</v>
      </c>
      <c r="T647" s="33">
        <v>231012823</v>
      </c>
      <c r="U647" s="33">
        <v>0</v>
      </c>
      <c r="V647" s="33">
        <v>0</v>
      </c>
      <c r="W647" s="33">
        <v>0</v>
      </c>
      <c r="X647" s="33">
        <v>0</v>
      </c>
      <c r="Y647" s="20">
        <f t="shared" si="112"/>
        <v>0.27817163631423247</v>
      </c>
      <c r="Z647" s="20">
        <f t="shared" si="113"/>
        <v>0.27817163631423247</v>
      </c>
      <c r="AA647" s="20">
        <f t="shared" si="114"/>
        <v>0.72182836368576753</v>
      </c>
      <c r="AB647" s="21">
        <f t="shared" si="115"/>
        <v>1</v>
      </c>
    </row>
    <row r="648" spans="1:28" ht="120" outlineLevel="4" x14ac:dyDescent="0.25">
      <c r="A648" s="15" t="s">
        <v>347</v>
      </c>
      <c r="B648" s="16" t="s">
        <v>288</v>
      </c>
      <c r="C648" s="16" t="s">
        <v>31</v>
      </c>
      <c r="D648" s="16" t="s">
        <v>56</v>
      </c>
      <c r="E648" s="16" t="s">
        <v>52</v>
      </c>
      <c r="F648" s="16" t="s">
        <v>33</v>
      </c>
      <c r="G648" s="16">
        <v>1112</v>
      </c>
      <c r="H648" s="16">
        <v>3420</v>
      </c>
      <c r="I648" s="17" t="s">
        <v>57</v>
      </c>
      <c r="J648" s="32">
        <v>762255996</v>
      </c>
      <c r="K648" s="33">
        <v>762255996</v>
      </c>
      <c r="L648" s="33">
        <v>0</v>
      </c>
      <c r="M648" s="33">
        <v>0</v>
      </c>
      <c r="N648" s="33">
        <v>0</v>
      </c>
      <c r="O648" s="33">
        <v>762255996</v>
      </c>
      <c r="P648" s="33">
        <v>0</v>
      </c>
      <c r="Q648" s="33">
        <v>617885750</v>
      </c>
      <c r="R648" s="33">
        <v>0</v>
      </c>
      <c r="S648" s="33">
        <v>144370246</v>
      </c>
      <c r="T648" s="33">
        <v>144370246</v>
      </c>
      <c r="U648" s="33">
        <v>0</v>
      </c>
      <c r="V648" s="33">
        <v>0</v>
      </c>
      <c r="W648" s="33">
        <v>0</v>
      </c>
      <c r="X648" s="33">
        <v>0</v>
      </c>
      <c r="Y648" s="20">
        <f t="shared" si="112"/>
        <v>0.18939863609810162</v>
      </c>
      <c r="Z648" s="20">
        <f t="shared" si="113"/>
        <v>0.18939863609810162</v>
      </c>
      <c r="AA648" s="20">
        <f t="shared" si="114"/>
        <v>0.81060136390189841</v>
      </c>
      <c r="AB648" s="21">
        <f t="shared" si="115"/>
        <v>1</v>
      </c>
    </row>
    <row r="649" spans="1:28" ht="90" outlineLevel="4" x14ac:dyDescent="0.25">
      <c r="A649" s="15" t="s">
        <v>347</v>
      </c>
      <c r="B649" s="16" t="s">
        <v>288</v>
      </c>
      <c r="C649" s="16" t="s">
        <v>31</v>
      </c>
      <c r="D649" s="16" t="s">
        <v>58</v>
      </c>
      <c r="E649" s="16" t="s">
        <v>52</v>
      </c>
      <c r="F649" s="16" t="s">
        <v>33</v>
      </c>
      <c r="G649" s="16">
        <v>1112</v>
      </c>
      <c r="H649" s="16">
        <v>3420</v>
      </c>
      <c r="I649" s="17" t="s">
        <v>59</v>
      </c>
      <c r="J649" s="32">
        <v>4982811896</v>
      </c>
      <c r="K649" s="33">
        <v>4982811896</v>
      </c>
      <c r="L649" s="33">
        <v>0</v>
      </c>
      <c r="M649" s="33">
        <v>0</v>
      </c>
      <c r="N649" s="33">
        <v>0</v>
      </c>
      <c r="O649" s="33">
        <v>4982811896</v>
      </c>
      <c r="P649" s="33">
        <v>0</v>
      </c>
      <c r="Q649" s="33">
        <v>3596773834</v>
      </c>
      <c r="R649" s="33">
        <v>0</v>
      </c>
      <c r="S649" s="33">
        <v>1386038062</v>
      </c>
      <c r="T649" s="33">
        <v>1386038062</v>
      </c>
      <c r="U649" s="33">
        <v>0</v>
      </c>
      <c r="V649" s="33">
        <v>0</v>
      </c>
      <c r="W649" s="33">
        <v>0</v>
      </c>
      <c r="X649" s="33">
        <v>0</v>
      </c>
      <c r="Y649" s="20">
        <f t="shared" si="112"/>
        <v>0.27816383418219248</v>
      </c>
      <c r="Z649" s="20">
        <f t="shared" si="113"/>
        <v>0.27816383418219248</v>
      </c>
      <c r="AA649" s="20">
        <f t="shared" si="114"/>
        <v>0.72183616581780752</v>
      </c>
      <c r="AB649" s="21">
        <f t="shared" si="115"/>
        <v>1</v>
      </c>
    </row>
    <row r="650" spans="1:28" ht="90" outlineLevel="4" x14ac:dyDescent="0.25">
      <c r="A650" s="15" t="s">
        <v>347</v>
      </c>
      <c r="B650" s="16" t="s">
        <v>288</v>
      </c>
      <c r="C650" s="16" t="s">
        <v>31</v>
      </c>
      <c r="D650" s="16" t="s">
        <v>60</v>
      </c>
      <c r="E650" s="16" t="s">
        <v>52</v>
      </c>
      <c r="F650" s="16" t="s">
        <v>33</v>
      </c>
      <c r="G650" s="16">
        <v>1112</v>
      </c>
      <c r="H650" s="16">
        <v>3420</v>
      </c>
      <c r="I650" s="17" t="s">
        <v>61</v>
      </c>
      <c r="J650" s="32">
        <v>2491405948</v>
      </c>
      <c r="K650" s="33">
        <v>2491405948</v>
      </c>
      <c r="L650" s="33">
        <v>0</v>
      </c>
      <c r="M650" s="33">
        <v>0</v>
      </c>
      <c r="N650" s="33">
        <v>0</v>
      </c>
      <c r="O650" s="33">
        <v>2491405948</v>
      </c>
      <c r="P650" s="33">
        <v>0</v>
      </c>
      <c r="Q650" s="33">
        <v>1798370097</v>
      </c>
      <c r="R650" s="33">
        <v>0</v>
      </c>
      <c r="S650" s="33">
        <v>693035851</v>
      </c>
      <c r="T650" s="33">
        <v>693035851</v>
      </c>
      <c r="U650" s="33">
        <v>0</v>
      </c>
      <c r="V650" s="33">
        <v>0</v>
      </c>
      <c r="W650" s="33">
        <v>0</v>
      </c>
      <c r="X650" s="33">
        <v>0</v>
      </c>
      <c r="Y650" s="20">
        <f t="shared" si="112"/>
        <v>0.27817058539028583</v>
      </c>
      <c r="Z650" s="20">
        <f t="shared" si="113"/>
        <v>0.27817058539028583</v>
      </c>
      <c r="AA650" s="20">
        <f t="shared" si="114"/>
        <v>0.72182941460971417</v>
      </c>
      <c r="AB650" s="21">
        <f t="shared" si="115"/>
        <v>1</v>
      </c>
    </row>
    <row r="651" spans="1:28" ht="75" outlineLevel="4" x14ac:dyDescent="0.25">
      <c r="A651" s="15" t="s">
        <v>347</v>
      </c>
      <c r="B651" s="16" t="s">
        <v>288</v>
      </c>
      <c r="C651" s="16" t="s">
        <v>31</v>
      </c>
      <c r="D651" s="16" t="s">
        <v>62</v>
      </c>
      <c r="E651" s="16" t="s">
        <v>52</v>
      </c>
      <c r="F651" s="16" t="s">
        <v>33</v>
      </c>
      <c r="G651" s="16">
        <v>1112</v>
      </c>
      <c r="H651" s="16">
        <v>3420</v>
      </c>
      <c r="I651" s="17" t="s">
        <v>63</v>
      </c>
      <c r="J651" s="32">
        <v>9992428706</v>
      </c>
      <c r="K651" s="33">
        <v>9992428706</v>
      </c>
      <c r="L651" s="33">
        <v>0</v>
      </c>
      <c r="M651" s="33">
        <v>0</v>
      </c>
      <c r="N651" s="33">
        <v>0</v>
      </c>
      <c r="O651" s="33">
        <v>9992428706</v>
      </c>
      <c r="P651" s="33">
        <v>0</v>
      </c>
      <c r="Q651" s="33">
        <v>7032857677.79</v>
      </c>
      <c r="R651" s="33">
        <v>0</v>
      </c>
      <c r="S651" s="33">
        <v>2959571028.21</v>
      </c>
      <c r="T651" s="33">
        <v>2959571028.21</v>
      </c>
      <c r="U651" s="33">
        <v>0</v>
      </c>
      <c r="V651" s="33">
        <v>0</v>
      </c>
      <c r="W651" s="33">
        <v>0</v>
      </c>
      <c r="X651" s="33">
        <v>0</v>
      </c>
      <c r="Y651" s="20">
        <f t="shared" si="112"/>
        <v>0.29618135042914162</v>
      </c>
      <c r="Z651" s="20">
        <f t="shared" si="113"/>
        <v>0.29618135042914162</v>
      </c>
      <c r="AA651" s="20">
        <f t="shared" si="114"/>
        <v>0.70381864957085838</v>
      </c>
      <c r="AB651" s="21">
        <f t="shared" si="115"/>
        <v>1</v>
      </c>
    </row>
    <row r="652" spans="1:28" outlineLevel="3" x14ac:dyDescent="0.25">
      <c r="A652" s="37"/>
      <c r="B652" s="37"/>
      <c r="C652" s="36" t="s">
        <v>462</v>
      </c>
      <c r="D652" s="37"/>
      <c r="E652" s="37"/>
      <c r="F652" s="37"/>
      <c r="G652" s="37"/>
      <c r="H652" s="37"/>
      <c r="I652" s="38"/>
      <c r="J652" s="39">
        <f t="shared" ref="J652:X652" si="122">SUBTOTAL(9,J637:J651)</f>
        <v>213847010375</v>
      </c>
      <c r="K652" s="40">
        <f t="shared" si="122"/>
        <v>213854193535</v>
      </c>
      <c r="L652" s="40">
        <f t="shared" si="122"/>
        <v>0</v>
      </c>
      <c r="M652" s="40">
        <f t="shared" si="122"/>
        <v>110302850</v>
      </c>
      <c r="N652" s="40">
        <v>0</v>
      </c>
      <c r="O652" s="40">
        <f t="shared" si="122"/>
        <v>213964496385</v>
      </c>
      <c r="P652" s="40">
        <f t="shared" si="122"/>
        <v>0</v>
      </c>
      <c r="Q652" s="40">
        <f t="shared" si="122"/>
        <v>24786622055.380001</v>
      </c>
      <c r="R652" s="40">
        <f t="shared" si="122"/>
        <v>0</v>
      </c>
      <c r="S652" s="40">
        <f t="shared" si="122"/>
        <v>58585140348.379997</v>
      </c>
      <c r="T652" s="40">
        <f t="shared" si="122"/>
        <v>58585140348.379997</v>
      </c>
      <c r="U652" s="40">
        <f t="shared" si="122"/>
        <v>130479331131.23999</v>
      </c>
      <c r="V652" s="40">
        <f t="shared" si="122"/>
        <v>130482431131.23999</v>
      </c>
      <c r="W652" s="40">
        <f t="shared" si="122"/>
        <v>0</v>
      </c>
      <c r="X652" s="40">
        <f t="shared" si="122"/>
        <v>130592733981.23999</v>
      </c>
      <c r="Y652" s="41">
        <f t="shared" ref="Y652:Y715" si="123">$S652/$K652</f>
        <v>0.2739489901038194</v>
      </c>
      <c r="Z652" s="41">
        <f t="shared" ref="Z652:Z715" si="124">$S652/$O652</f>
        <v>0.27380776408327112</v>
      </c>
      <c r="AA652" s="41">
        <f t="shared" ref="AA652:AA715" si="125">(($P652+$Q652+$R652)/$O652)</f>
        <v>0.11584455586865144</v>
      </c>
      <c r="AB652" s="41">
        <f t="shared" ref="AB652:AB715" si="126">$Z652+$AA652</f>
        <v>0.38965231995192257</v>
      </c>
    </row>
    <row r="653" spans="1:28" ht="210" outlineLevel="4" x14ac:dyDescent="0.25">
      <c r="A653" s="15" t="s">
        <v>347</v>
      </c>
      <c r="B653" s="16" t="s">
        <v>288</v>
      </c>
      <c r="C653" s="16" t="s">
        <v>64</v>
      </c>
      <c r="D653" s="16" t="s">
        <v>365</v>
      </c>
      <c r="E653" s="16"/>
      <c r="F653" s="16">
        <v>457</v>
      </c>
      <c r="G653" s="16">
        <v>1120</v>
      </c>
      <c r="H653" s="16">
        <v>3480</v>
      </c>
      <c r="I653" s="17" t="s">
        <v>400</v>
      </c>
      <c r="J653" s="33">
        <v>0</v>
      </c>
      <c r="K653" s="33">
        <v>0</v>
      </c>
      <c r="L653" s="33">
        <v>0</v>
      </c>
      <c r="M653" s="33">
        <v>0</v>
      </c>
      <c r="N653" s="33">
        <v>0</v>
      </c>
      <c r="O653" s="33">
        <v>0</v>
      </c>
      <c r="P653" s="33">
        <v>0</v>
      </c>
      <c r="Q653" s="33">
        <v>0</v>
      </c>
      <c r="R653" s="33">
        <v>0</v>
      </c>
      <c r="S653" s="33">
        <v>0</v>
      </c>
      <c r="T653" s="33">
        <v>0</v>
      </c>
      <c r="U653" s="33">
        <v>0</v>
      </c>
      <c r="V653" s="33">
        <v>0</v>
      </c>
      <c r="W653" s="33">
        <v>0</v>
      </c>
      <c r="X653" s="33">
        <v>0</v>
      </c>
      <c r="Y653" s="20">
        <f t="shared" ref="Y653:Y654" si="127">IF(O653=0,0,$S653/$K653)</f>
        <v>0</v>
      </c>
      <c r="Z653" s="20">
        <f t="shared" ref="Z653:Z654" si="128">IF(O653=0,0,$S653/$O653)</f>
        <v>0</v>
      </c>
      <c r="AA653" s="20">
        <v>0</v>
      </c>
      <c r="AB653" s="21">
        <f t="shared" si="126"/>
        <v>0</v>
      </c>
    </row>
    <row r="654" spans="1:28" outlineLevel="3" x14ac:dyDescent="0.25">
      <c r="A654" s="37"/>
      <c r="B654" s="37"/>
      <c r="C654" s="36" t="s">
        <v>463</v>
      </c>
      <c r="D654" s="37"/>
      <c r="E654" s="37"/>
      <c r="F654" s="37"/>
      <c r="G654" s="37"/>
      <c r="H654" s="37"/>
      <c r="I654" s="38"/>
      <c r="J654" s="40">
        <f t="shared" ref="J654:X654" si="129">SUBTOTAL(9,J653:J653)</f>
        <v>0</v>
      </c>
      <c r="K654" s="40">
        <f t="shared" si="129"/>
        <v>0</v>
      </c>
      <c r="L654" s="40">
        <f t="shared" si="129"/>
        <v>0</v>
      </c>
      <c r="M654" s="40">
        <f t="shared" si="129"/>
        <v>0</v>
      </c>
      <c r="N654" s="40">
        <v>0</v>
      </c>
      <c r="O654" s="40">
        <f t="shared" si="129"/>
        <v>0</v>
      </c>
      <c r="P654" s="40">
        <f t="shared" si="129"/>
        <v>0</v>
      </c>
      <c r="Q654" s="40">
        <f t="shared" si="129"/>
        <v>0</v>
      </c>
      <c r="R654" s="40">
        <f t="shared" si="129"/>
        <v>0</v>
      </c>
      <c r="S654" s="40">
        <f t="shared" si="129"/>
        <v>0</v>
      </c>
      <c r="T654" s="40">
        <f t="shared" si="129"/>
        <v>0</v>
      </c>
      <c r="U654" s="40">
        <f t="shared" si="129"/>
        <v>0</v>
      </c>
      <c r="V654" s="40">
        <f t="shared" si="129"/>
        <v>0</v>
      </c>
      <c r="W654" s="40">
        <f t="shared" si="129"/>
        <v>0</v>
      </c>
      <c r="X654" s="40">
        <f t="shared" si="129"/>
        <v>0</v>
      </c>
      <c r="Y654" s="41">
        <f t="shared" si="127"/>
        <v>0</v>
      </c>
      <c r="Z654" s="41">
        <f t="shared" si="128"/>
        <v>0</v>
      </c>
      <c r="AA654" s="41">
        <v>0</v>
      </c>
      <c r="AB654" s="41">
        <f t="shared" si="126"/>
        <v>0</v>
      </c>
    </row>
    <row r="655" spans="1:28" ht="120" outlineLevel="4" x14ac:dyDescent="0.25">
      <c r="A655" s="15" t="s">
        <v>347</v>
      </c>
      <c r="B655" s="16" t="s">
        <v>288</v>
      </c>
      <c r="C655" s="16" t="s">
        <v>137</v>
      </c>
      <c r="D655" s="16" t="s">
        <v>138</v>
      </c>
      <c r="E655" s="16" t="s">
        <v>52</v>
      </c>
      <c r="F655" s="16" t="s">
        <v>33</v>
      </c>
      <c r="G655" s="16">
        <v>1310</v>
      </c>
      <c r="H655" s="16">
        <v>3420</v>
      </c>
      <c r="I655" s="17" t="s">
        <v>139</v>
      </c>
      <c r="J655" s="32">
        <v>220801091</v>
      </c>
      <c r="K655" s="33">
        <v>220801091</v>
      </c>
      <c r="L655" s="33">
        <v>0</v>
      </c>
      <c r="M655" s="33">
        <v>0</v>
      </c>
      <c r="N655" s="33">
        <v>0</v>
      </c>
      <c r="O655" s="33">
        <v>220801091</v>
      </c>
      <c r="P655" s="33">
        <v>0</v>
      </c>
      <c r="Q655" s="33">
        <v>179063627.81</v>
      </c>
      <c r="R655" s="33">
        <v>0</v>
      </c>
      <c r="S655" s="33">
        <v>41737463.189999998</v>
      </c>
      <c r="T655" s="33">
        <v>41737463.189999998</v>
      </c>
      <c r="U655" s="33">
        <v>0</v>
      </c>
      <c r="V655" s="33">
        <v>0</v>
      </c>
      <c r="W655" s="33">
        <v>0</v>
      </c>
      <c r="X655" s="33">
        <v>0</v>
      </c>
      <c r="Y655" s="20">
        <f t="shared" si="123"/>
        <v>0.18902743188891216</v>
      </c>
      <c r="Z655" s="20">
        <f t="shared" si="124"/>
        <v>0.18902743188891216</v>
      </c>
      <c r="AA655" s="20">
        <f t="shared" si="125"/>
        <v>0.81097256811108787</v>
      </c>
      <c r="AB655" s="21">
        <f t="shared" si="126"/>
        <v>1</v>
      </c>
    </row>
    <row r="656" spans="1:28" ht="120" outlineLevel="4" x14ac:dyDescent="0.25">
      <c r="A656" s="15" t="s">
        <v>347</v>
      </c>
      <c r="B656" s="16" t="s">
        <v>288</v>
      </c>
      <c r="C656" s="16" t="s">
        <v>137</v>
      </c>
      <c r="D656" s="16" t="s">
        <v>138</v>
      </c>
      <c r="E656" s="16" t="s">
        <v>140</v>
      </c>
      <c r="F656" s="16" t="s">
        <v>33</v>
      </c>
      <c r="G656" s="16">
        <v>1310</v>
      </c>
      <c r="H656" s="16">
        <v>3420</v>
      </c>
      <c r="I656" s="17" t="s">
        <v>141</v>
      </c>
      <c r="J656" s="32">
        <v>415234325</v>
      </c>
      <c r="K656" s="33">
        <v>415234325</v>
      </c>
      <c r="L656" s="33">
        <v>0</v>
      </c>
      <c r="M656" s="33">
        <v>0</v>
      </c>
      <c r="N656" s="33">
        <v>0</v>
      </c>
      <c r="O656" s="33">
        <v>415234325</v>
      </c>
      <c r="P656" s="33">
        <v>0</v>
      </c>
      <c r="Q656" s="33">
        <v>299728378.36000001</v>
      </c>
      <c r="R656" s="33">
        <v>0</v>
      </c>
      <c r="S656" s="33">
        <v>115505946.64</v>
      </c>
      <c r="T656" s="33">
        <v>115505946.64</v>
      </c>
      <c r="U656" s="33">
        <v>0</v>
      </c>
      <c r="V656" s="33">
        <v>0</v>
      </c>
      <c r="W656" s="33">
        <v>0</v>
      </c>
      <c r="X656" s="33">
        <v>-1.4901161193847656E-8</v>
      </c>
      <c r="Y656" s="20">
        <f t="shared" si="123"/>
        <v>0.27817051646681668</v>
      </c>
      <c r="Z656" s="20">
        <f t="shared" si="124"/>
        <v>0.27817051646681668</v>
      </c>
      <c r="AA656" s="20">
        <f t="shared" si="125"/>
        <v>0.72182948353318332</v>
      </c>
      <c r="AB656" s="21">
        <f t="shared" si="126"/>
        <v>1</v>
      </c>
    </row>
    <row r="657" spans="1:28" ht="180" outlineLevel="4" x14ac:dyDescent="0.25">
      <c r="A657" s="15" t="s">
        <v>347</v>
      </c>
      <c r="B657" s="16" t="s">
        <v>288</v>
      </c>
      <c r="C657" s="16" t="s">
        <v>137</v>
      </c>
      <c r="D657" s="16" t="s">
        <v>138</v>
      </c>
      <c r="E657" s="16" t="s">
        <v>271</v>
      </c>
      <c r="F657" s="16" t="s">
        <v>33</v>
      </c>
      <c r="G657" s="16">
        <v>1310</v>
      </c>
      <c r="H657" s="16">
        <v>3420</v>
      </c>
      <c r="I657" s="17" t="s">
        <v>401</v>
      </c>
      <c r="J657" s="32">
        <v>3082949952</v>
      </c>
      <c r="K657" s="33">
        <v>3082949952</v>
      </c>
      <c r="L657" s="33">
        <v>0</v>
      </c>
      <c r="M657" s="33">
        <v>396181042</v>
      </c>
      <c r="N657" s="33">
        <v>0</v>
      </c>
      <c r="O657" s="33">
        <v>3479130994</v>
      </c>
      <c r="P657" s="33">
        <v>0</v>
      </c>
      <c r="Q657" s="33">
        <v>29612105.390000001</v>
      </c>
      <c r="R657" s="33">
        <v>0</v>
      </c>
      <c r="S657" s="33">
        <v>807960091.20000005</v>
      </c>
      <c r="T657" s="33">
        <v>807960091.20000005</v>
      </c>
      <c r="U657" s="33">
        <v>0</v>
      </c>
      <c r="V657" s="33">
        <v>2245377755.4099998</v>
      </c>
      <c r="W657" s="33">
        <v>0</v>
      </c>
      <c r="X657" s="33">
        <v>2641558797.4099998</v>
      </c>
      <c r="Y657" s="20">
        <f t="shared" si="123"/>
        <v>0.26207369687459658</v>
      </c>
      <c r="Z657" s="20">
        <f t="shared" si="124"/>
        <v>0.2322304312753336</v>
      </c>
      <c r="AA657" s="20">
        <f t="shared" si="125"/>
        <v>8.5113510934391682E-3</v>
      </c>
      <c r="AB657" s="21">
        <f t="shared" si="126"/>
        <v>0.24074178236877278</v>
      </c>
    </row>
    <row r="658" spans="1:28" ht="75" outlineLevel="4" x14ac:dyDescent="0.25">
      <c r="A658" s="15" t="s">
        <v>347</v>
      </c>
      <c r="B658" s="16" t="s">
        <v>288</v>
      </c>
      <c r="C658" s="16" t="s">
        <v>137</v>
      </c>
      <c r="D658" s="16" t="s">
        <v>138</v>
      </c>
      <c r="E658" s="16" t="s">
        <v>142</v>
      </c>
      <c r="F658" s="16" t="s">
        <v>33</v>
      </c>
      <c r="G658" s="16">
        <v>1310</v>
      </c>
      <c r="H658" s="16">
        <v>3420</v>
      </c>
      <c r="I658" s="17" t="s">
        <v>353</v>
      </c>
      <c r="J658" s="32">
        <v>2386870468</v>
      </c>
      <c r="K658" s="33">
        <v>2386870468</v>
      </c>
      <c r="L658" s="33">
        <v>0</v>
      </c>
      <c r="M658" s="33">
        <v>0</v>
      </c>
      <c r="N658" s="33">
        <v>0</v>
      </c>
      <c r="O658" s="33">
        <v>2386870468</v>
      </c>
      <c r="P658" s="33">
        <v>0</v>
      </c>
      <c r="Q658" s="33">
        <v>1878544185.0999999</v>
      </c>
      <c r="R658" s="33">
        <v>0</v>
      </c>
      <c r="S658" s="33">
        <v>508326282.89999998</v>
      </c>
      <c r="T658" s="33">
        <v>508326282.89999998</v>
      </c>
      <c r="U658" s="33">
        <v>0</v>
      </c>
      <c r="V658" s="33">
        <v>0</v>
      </c>
      <c r="W658" s="33">
        <v>0</v>
      </c>
      <c r="X658" s="33">
        <v>1.1920928955078125E-7</v>
      </c>
      <c r="Y658" s="20">
        <f t="shared" si="123"/>
        <v>0.21296768706763353</v>
      </c>
      <c r="Z658" s="20">
        <f t="shared" si="124"/>
        <v>0.21296768706763353</v>
      </c>
      <c r="AA658" s="20">
        <f t="shared" si="125"/>
        <v>0.78703231293236642</v>
      </c>
      <c r="AB658" s="21">
        <f t="shared" si="126"/>
        <v>1</v>
      </c>
    </row>
    <row r="659" spans="1:28" ht="195" outlineLevel="4" x14ac:dyDescent="0.25">
      <c r="A659" s="15" t="s">
        <v>347</v>
      </c>
      <c r="B659" s="16" t="s">
        <v>288</v>
      </c>
      <c r="C659" s="16" t="s">
        <v>137</v>
      </c>
      <c r="D659" s="16" t="s">
        <v>138</v>
      </c>
      <c r="E659" s="16" t="s">
        <v>402</v>
      </c>
      <c r="F659" s="16" t="s">
        <v>33</v>
      </c>
      <c r="G659" s="16">
        <v>1310</v>
      </c>
      <c r="H659" s="16">
        <v>3420</v>
      </c>
      <c r="I659" s="17" t="s">
        <v>403</v>
      </c>
      <c r="J659" s="32">
        <v>250000000</v>
      </c>
      <c r="K659" s="33">
        <v>250000000</v>
      </c>
      <c r="L659" s="33">
        <v>0</v>
      </c>
      <c r="M659" s="33">
        <v>0</v>
      </c>
      <c r="N659" s="33">
        <v>0</v>
      </c>
      <c r="O659" s="33">
        <v>250000000</v>
      </c>
      <c r="P659" s="33">
        <v>0</v>
      </c>
      <c r="Q659" s="33">
        <v>23973299.84</v>
      </c>
      <c r="R659" s="33">
        <v>0</v>
      </c>
      <c r="S659" s="33">
        <v>226026700.16</v>
      </c>
      <c r="T659" s="33">
        <v>226026700.16</v>
      </c>
      <c r="U659" s="33">
        <v>0</v>
      </c>
      <c r="V659" s="33">
        <v>0</v>
      </c>
      <c r="W659" s="33">
        <v>0</v>
      </c>
      <c r="X659" s="33">
        <v>0</v>
      </c>
      <c r="Y659" s="20">
        <f t="shared" si="123"/>
        <v>0.90410680063999993</v>
      </c>
      <c r="Z659" s="20">
        <f t="shared" si="124"/>
        <v>0.90410680063999993</v>
      </c>
      <c r="AA659" s="20">
        <f t="shared" si="125"/>
        <v>9.589319936E-2</v>
      </c>
      <c r="AB659" s="21">
        <f t="shared" si="126"/>
        <v>0.99999999999999989</v>
      </c>
    </row>
    <row r="660" spans="1:28" ht="225" outlineLevel="4" x14ac:dyDescent="0.25">
      <c r="A660" s="15" t="s">
        <v>347</v>
      </c>
      <c r="B660" s="16" t="s">
        <v>288</v>
      </c>
      <c r="C660" s="16" t="s">
        <v>137</v>
      </c>
      <c r="D660" s="16" t="s">
        <v>138</v>
      </c>
      <c r="E660" s="16" t="s">
        <v>148</v>
      </c>
      <c r="F660" s="16" t="s">
        <v>33</v>
      </c>
      <c r="G660" s="16">
        <v>1310</v>
      </c>
      <c r="H660" s="16">
        <v>3420</v>
      </c>
      <c r="I660" s="17" t="s">
        <v>404</v>
      </c>
      <c r="J660" s="32">
        <v>16959215</v>
      </c>
      <c r="K660" s="33">
        <v>16959215</v>
      </c>
      <c r="L660" s="33">
        <v>0</v>
      </c>
      <c r="M660" s="33">
        <v>0</v>
      </c>
      <c r="N660" s="33">
        <v>0</v>
      </c>
      <c r="O660" s="33">
        <v>16959215</v>
      </c>
      <c r="P660" s="33">
        <v>0</v>
      </c>
      <c r="Q660" s="33">
        <v>0</v>
      </c>
      <c r="R660" s="33">
        <v>0</v>
      </c>
      <c r="S660" s="33">
        <v>0</v>
      </c>
      <c r="T660" s="33">
        <v>0</v>
      </c>
      <c r="U660" s="33">
        <v>0</v>
      </c>
      <c r="V660" s="33">
        <v>16959215</v>
      </c>
      <c r="W660" s="33">
        <v>0</v>
      </c>
      <c r="X660" s="33">
        <v>16959215</v>
      </c>
      <c r="Y660" s="20">
        <f t="shared" si="123"/>
        <v>0</v>
      </c>
      <c r="Z660" s="20">
        <f t="shared" si="124"/>
        <v>0</v>
      </c>
      <c r="AA660" s="20">
        <f t="shared" si="125"/>
        <v>0</v>
      </c>
      <c r="AB660" s="21">
        <f t="shared" si="126"/>
        <v>0</v>
      </c>
    </row>
    <row r="661" spans="1:28" ht="120" outlineLevel="4" x14ac:dyDescent="0.25">
      <c r="A661" s="15" t="s">
        <v>347</v>
      </c>
      <c r="B661" s="16" t="s">
        <v>288</v>
      </c>
      <c r="C661" s="16" t="s">
        <v>137</v>
      </c>
      <c r="D661" s="16" t="s">
        <v>138</v>
      </c>
      <c r="E661" s="16" t="s">
        <v>379</v>
      </c>
      <c r="F661" s="16" t="s">
        <v>33</v>
      </c>
      <c r="G661" s="16">
        <v>1310</v>
      </c>
      <c r="H661" s="16">
        <v>3420</v>
      </c>
      <c r="I661" s="17" t="s">
        <v>405</v>
      </c>
      <c r="J661" s="32">
        <v>12576143</v>
      </c>
      <c r="K661" s="33">
        <v>12576143</v>
      </c>
      <c r="L661" s="33">
        <v>0</v>
      </c>
      <c r="M661" s="33">
        <v>0</v>
      </c>
      <c r="N661" s="33">
        <v>0</v>
      </c>
      <c r="O661" s="33">
        <v>12576143</v>
      </c>
      <c r="P661" s="33">
        <v>0</v>
      </c>
      <c r="Q661" s="33">
        <v>3144036</v>
      </c>
      <c r="R661" s="33">
        <v>0</v>
      </c>
      <c r="S661" s="33">
        <v>0</v>
      </c>
      <c r="T661" s="33">
        <v>0</v>
      </c>
      <c r="U661" s="33">
        <v>0</v>
      </c>
      <c r="V661" s="33">
        <v>9432107</v>
      </c>
      <c r="W661" s="33">
        <v>0</v>
      </c>
      <c r="X661" s="33">
        <v>9432107</v>
      </c>
      <c r="Y661" s="20">
        <f t="shared" si="123"/>
        <v>0</v>
      </c>
      <c r="Z661" s="20">
        <f t="shared" si="124"/>
        <v>0</v>
      </c>
      <c r="AA661" s="20">
        <f t="shared" si="125"/>
        <v>0.2500000198789088</v>
      </c>
      <c r="AB661" s="21">
        <f t="shared" si="126"/>
        <v>0.2500000198789088</v>
      </c>
    </row>
    <row r="662" spans="1:28" ht="45" outlineLevel="4" x14ac:dyDescent="0.25">
      <c r="A662" s="15" t="s">
        <v>347</v>
      </c>
      <c r="B662" s="16" t="s">
        <v>288</v>
      </c>
      <c r="C662" s="16" t="s">
        <v>137</v>
      </c>
      <c r="D662" s="16" t="s">
        <v>174</v>
      </c>
      <c r="E662" s="16"/>
      <c r="F662" s="16" t="s">
        <v>33</v>
      </c>
      <c r="G662" s="16">
        <v>1320</v>
      </c>
      <c r="H662" s="16">
        <v>3420</v>
      </c>
      <c r="I662" s="17" t="s">
        <v>175</v>
      </c>
      <c r="J662" s="32">
        <v>1696733334</v>
      </c>
      <c r="K662" s="33">
        <v>1696733334</v>
      </c>
      <c r="L662" s="33">
        <v>0</v>
      </c>
      <c r="M662" s="33">
        <v>0</v>
      </c>
      <c r="N662" s="33">
        <v>0</v>
      </c>
      <c r="O662" s="33">
        <v>1696733334</v>
      </c>
      <c r="P662" s="33">
        <v>0</v>
      </c>
      <c r="Q662" s="33">
        <v>0</v>
      </c>
      <c r="R662" s="33">
        <v>0</v>
      </c>
      <c r="S662" s="33">
        <v>281512538.66000003</v>
      </c>
      <c r="T662" s="33">
        <v>281512538.66000003</v>
      </c>
      <c r="U662" s="33">
        <v>1415220795.3399999</v>
      </c>
      <c r="V662" s="33">
        <v>1415220795.3399999</v>
      </c>
      <c r="W662" s="33">
        <v>0</v>
      </c>
      <c r="X662" s="33">
        <v>1415220795.3399999</v>
      </c>
      <c r="Y662" s="20">
        <f t="shared" si="123"/>
        <v>0.16591442686891894</v>
      </c>
      <c r="Z662" s="20">
        <f t="shared" si="124"/>
        <v>0.16591442686891894</v>
      </c>
      <c r="AA662" s="20">
        <f t="shared" si="125"/>
        <v>0</v>
      </c>
      <c r="AB662" s="21">
        <f t="shared" si="126"/>
        <v>0.16591442686891894</v>
      </c>
    </row>
    <row r="663" spans="1:28" ht="105" outlineLevel="4" x14ac:dyDescent="0.25">
      <c r="A663" s="15" t="s">
        <v>347</v>
      </c>
      <c r="B663" s="16" t="s">
        <v>288</v>
      </c>
      <c r="C663" s="16" t="s">
        <v>137</v>
      </c>
      <c r="D663" s="16" t="s">
        <v>406</v>
      </c>
      <c r="E663" s="16" t="s">
        <v>142</v>
      </c>
      <c r="F663" s="16" t="s">
        <v>33</v>
      </c>
      <c r="G663" s="16">
        <v>1320</v>
      </c>
      <c r="H663" s="16">
        <v>3420</v>
      </c>
      <c r="I663" s="17" t="s">
        <v>407</v>
      </c>
      <c r="J663" s="32">
        <v>6720620</v>
      </c>
      <c r="K663" s="33">
        <v>6720620</v>
      </c>
      <c r="L663" s="33">
        <v>0</v>
      </c>
      <c r="M663" s="33">
        <v>0</v>
      </c>
      <c r="N663" s="33">
        <v>0</v>
      </c>
      <c r="O663" s="33">
        <v>6720620</v>
      </c>
      <c r="P663" s="33">
        <v>0</v>
      </c>
      <c r="Q663" s="33">
        <v>0</v>
      </c>
      <c r="R663" s="33">
        <v>0</v>
      </c>
      <c r="S663" s="33">
        <v>1680156</v>
      </c>
      <c r="T663" s="33">
        <v>1680156</v>
      </c>
      <c r="U663" s="33">
        <v>0</v>
      </c>
      <c r="V663" s="33">
        <v>5040464</v>
      </c>
      <c r="W663" s="33">
        <v>0</v>
      </c>
      <c r="X663" s="33">
        <v>5040464</v>
      </c>
      <c r="Y663" s="20">
        <f t="shared" si="123"/>
        <v>0.25000014879579563</v>
      </c>
      <c r="Z663" s="20">
        <f t="shared" si="124"/>
        <v>0.25000014879579563</v>
      </c>
      <c r="AA663" s="20">
        <f t="shared" si="125"/>
        <v>0</v>
      </c>
      <c r="AB663" s="21">
        <f t="shared" si="126"/>
        <v>0.25000014879579563</v>
      </c>
    </row>
    <row r="664" spans="1:28" ht="150" outlineLevel="4" x14ac:dyDescent="0.25">
      <c r="A664" s="15" t="s">
        <v>347</v>
      </c>
      <c r="B664" s="16" t="s">
        <v>288</v>
      </c>
      <c r="C664" s="16" t="s">
        <v>137</v>
      </c>
      <c r="D664" s="16" t="s">
        <v>282</v>
      </c>
      <c r="E664" s="16" t="s">
        <v>52</v>
      </c>
      <c r="F664" s="16" t="s">
        <v>33</v>
      </c>
      <c r="G664" s="16">
        <v>1320</v>
      </c>
      <c r="H664" s="16">
        <v>3420</v>
      </c>
      <c r="I664" s="17" t="s">
        <v>408</v>
      </c>
      <c r="J664" s="32">
        <v>19116155</v>
      </c>
      <c r="K664" s="33">
        <v>19116155</v>
      </c>
      <c r="L664" s="33">
        <v>0</v>
      </c>
      <c r="M664" s="33">
        <v>0</v>
      </c>
      <c r="N664" s="33">
        <v>0</v>
      </c>
      <c r="O664" s="33">
        <v>19116155</v>
      </c>
      <c r="P664" s="33">
        <v>0</v>
      </c>
      <c r="Q664" s="33">
        <v>0</v>
      </c>
      <c r="R664" s="33">
        <v>0</v>
      </c>
      <c r="S664" s="33">
        <v>4779039</v>
      </c>
      <c r="T664" s="33">
        <v>4779039</v>
      </c>
      <c r="U664" s="33">
        <v>0</v>
      </c>
      <c r="V664" s="33">
        <v>14337116</v>
      </c>
      <c r="W664" s="33">
        <v>0</v>
      </c>
      <c r="X664" s="33">
        <v>14337116</v>
      </c>
      <c r="Y664" s="20">
        <f t="shared" si="123"/>
        <v>0.25000001307794378</v>
      </c>
      <c r="Z664" s="20">
        <f t="shared" si="124"/>
        <v>0.25000001307794378</v>
      </c>
      <c r="AA664" s="20">
        <f t="shared" si="125"/>
        <v>0</v>
      </c>
      <c r="AB664" s="21">
        <f t="shared" si="126"/>
        <v>0.25000001307794378</v>
      </c>
    </row>
    <row r="665" spans="1:28" ht="105" outlineLevel="4" x14ac:dyDescent="0.25">
      <c r="A665" s="15" t="s">
        <v>347</v>
      </c>
      <c r="B665" s="16" t="s">
        <v>288</v>
      </c>
      <c r="C665" s="16" t="s">
        <v>137</v>
      </c>
      <c r="D665" s="16" t="s">
        <v>282</v>
      </c>
      <c r="E665" s="16" t="s">
        <v>140</v>
      </c>
      <c r="F665" s="16" t="s">
        <v>33</v>
      </c>
      <c r="G665" s="16">
        <v>1320</v>
      </c>
      <c r="H665" s="16">
        <v>3420</v>
      </c>
      <c r="I665" s="17" t="s">
        <v>409</v>
      </c>
      <c r="J665" s="32">
        <v>89509206</v>
      </c>
      <c r="K665" s="33">
        <v>89509206</v>
      </c>
      <c r="L665" s="33">
        <v>0</v>
      </c>
      <c r="M665" s="33">
        <v>0</v>
      </c>
      <c r="N665" s="33">
        <v>0</v>
      </c>
      <c r="O665" s="33">
        <v>89509206</v>
      </c>
      <c r="P665" s="33">
        <v>0</v>
      </c>
      <c r="Q665" s="33">
        <v>0</v>
      </c>
      <c r="R665" s="33">
        <v>0</v>
      </c>
      <c r="S665" s="33">
        <v>25574056</v>
      </c>
      <c r="T665" s="33">
        <v>25574056</v>
      </c>
      <c r="U665" s="33">
        <v>0</v>
      </c>
      <c r="V665" s="33">
        <v>63935150</v>
      </c>
      <c r="W665" s="33">
        <v>0</v>
      </c>
      <c r="X665" s="33">
        <v>63935150</v>
      </c>
      <c r="Y665" s="20">
        <f t="shared" si="123"/>
        <v>0.28571425379418514</v>
      </c>
      <c r="Z665" s="20">
        <f t="shared" si="124"/>
        <v>0.28571425379418514</v>
      </c>
      <c r="AA665" s="20">
        <f t="shared" si="125"/>
        <v>0</v>
      </c>
      <c r="AB665" s="21">
        <f t="shared" si="126"/>
        <v>0.28571425379418514</v>
      </c>
    </row>
    <row r="666" spans="1:28" ht="90" outlineLevel="4" x14ac:dyDescent="0.25">
      <c r="A666" s="15" t="s">
        <v>347</v>
      </c>
      <c r="B666" s="16" t="s">
        <v>288</v>
      </c>
      <c r="C666" s="16" t="s">
        <v>137</v>
      </c>
      <c r="D666" s="16" t="s">
        <v>176</v>
      </c>
      <c r="E666" s="16" t="s">
        <v>52</v>
      </c>
      <c r="F666" s="16" t="s">
        <v>33</v>
      </c>
      <c r="G666" s="16">
        <v>1320</v>
      </c>
      <c r="H666" s="16">
        <v>3420</v>
      </c>
      <c r="I666" s="17" t="s">
        <v>410</v>
      </c>
      <c r="J666" s="32">
        <v>845494264</v>
      </c>
      <c r="K666" s="33">
        <v>845494264</v>
      </c>
      <c r="L666" s="33">
        <v>0</v>
      </c>
      <c r="M666" s="33">
        <v>0</v>
      </c>
      <c r="N666" s="33">
        <v>0</v>
      </c>
      <c r="O666" s="33">
        <v>845494264</v>
      </c>
      <c r="P666" s="33">
        <v>0</v>
      </c>
      <c r="Q666" s="33">
        <v>5588267.6699999999</v>
      </c>
      <c r="R666" s="33">
        <v>0</v>
      </c>
      <c r="S666" s="33">
        <v>189525792.33000001</v>
      </c>
      <c r="T666" s="33">
        <v>189525792.33000001</v>
      </c>
      <c r="U666" s="33">
        <v>0</v>
      </c>
      <c r="V666" s="33">
        <v>650380204</v>
      </c>
      <c r="W666" s="33">
        <v>0</v>
      </c>
      <c r="X666" s="33">
        <v>650380204</v>
      </c>
      <c r="Y666" s="20">
        <f t="shared" si="123"/>
        <v>0.22415976121867576</v>
      </c>
      <c r="Z666" s="20">
        <f t="shared" si="124"/>
        <v>0.22415976121867576</v>
      </c>
      <c r="AA666" s="20">
        <f t="shared" si="125"/>
        <v>6.6094684587948904E-3</v>
      </c>
      <c r="AB666" s="21">
        <f t="shared" si="126"/>
        <v>0.23076922967747066</v>
      </c>
    </row>
    <row r="667" spans="1:28" ht="90" outlineLevel="4" x14ac:dyDescent="0.25">
      <c r="A667" s="15" t="s">
        <v>347</v>
      </c>
      <c r="B667" s="16" t="s">
        <v>288</v>
      </c>
      <c r="C667" s="16" t="s">
        <v>137</v>
      </c>
      <c r="D667" s="16" t="s">
        <v>176</v>
      </c>
      <c r="E667" s="16" t="s">
        <v>140</v>
      </c>
      <c r="F667" s="16" t="s">
        <v>33</v>
      </c>
      <c r="G667" s="16">
        <v>1320</v>
      </c>
      <c r="H667" s="16">
        <v>3420</v>
      </c>
      <c r="I667" s="17" t="s">
        <v>411</v>
      </c>
      <c r="J667" s="32">
        <v>1698769408</v>
      </c>
      <c r="K667" s="33">
        <v>1698769408</v>
      </c>
      <c r="L667" s="33">
        <v>0</v>
      </c>
      <c r="M667" s="33">
        <v>-74100000</v>
      </c>
      <c r="N667" s="33">
        <v>0</v>
      </c>
      <c r="O667" s="33">
        <v>1624669408</v>
      </c>
      <c r="P667" s="33">
        <v>0</v>
      </c>
      <c r="Q667" s="33">
        <v>0</v>
      </c>
      <c r="R667" s="33">
        <v>0</v>
      </c>
      <c r="S667" s="33">
        <v>392023710</v>
      </c>
      <c r="T667" s="33">
        <v>392023710</v>
      </c>
      <c r="U667" s="33">
        <v>0</v>
      </c>
      <c r="V667" s="33">
        <v>1306745698</v>
      </c>
      <c r="W667" s="33">
        <v>0</v>
      </c>
      <c r="X667" s="33">
        <v>1232645698</v>
      </c>
      <c r="Y667" s="20">
        <f t="shared" si="123"/>
        <v>0.23076923104092065</v>
      </c>
      <c r="Z667" s="20">
        <f t="shared" si="124"/>
        <v>0.24129444923973112</v>
      </c>
      <c r="AA667" s="20">
        <f t="shared" si="125"/>
        <v>0</v>
      </c>
      <c r="AB667" s="21">
        <f t="shared" si="126"/>
        <v>0.24129444923973112</v>
      </c>
    </row>
    <row r="668" spans="1:28" ht="75" outlineLevel="4" x14ac:dyDescent="0.25">
      <c r="A668" s="15" t="s">
        <v>347</v>
      </c>
      <c r="B668" s="16" t="s">
        <v>288</v>
      </c>
      <c r="C668" s="16" t="s">
        <v>137</v>
      </c>
      <c r="D668" s="16" t="s">
        <v>176</v>
      </c>
      <c r="E668" s="16" t="s">
        <v>142</v>
      </c>
      <c r="F668" s="16" t="s">
        <v>33</v>
      </c>
      <c r="G668" s="16">
        <v>1320</v>
      </c>
      <c r="H668" s="16">
        <v>3420</v>
      </c>
      <c r="I668" s="17" t="s">
        <v>412</v>
      </c>
      <c r="J668" s="32">
        <v>88976124</v>
      </c>
      <c r="K668" s="33">
        <v>88976124</v>
      </c>
      <c r="L668" s="33">
        <v>0</v>
      </c>
      <c r="M668" s="33">
        <v>0</v>
      </c>
      <c r="N668" s="33">
        <v>0</v>
      </c>
      <c r="O668" s="33">
        <v>88976124</v>
      </c>
      <c r="P668" s="33">
        <v>0</v>
      </c>
      <c r="Q668" s="33">
        <v>8462929.0399999991</v>
      </c>
      <c r="R668" s="33">
        <v>0</v>
      </c>
      <c r="S668" s="33">
        <v>13781101.960000001</v>
      </c>
      <c r="T668" s="33">
        <v>13781101.960000001</v>
      </c>
      <c r="U668" s="33">
        <v>0</v>
      </c>
      <c r="V668" s="33">
        <v>66732093</v>
      </c>
      <c r="W668" s="33">
        <v>0</v>
      </c>
      <c r="X668" s="33">
        <v>66732093.000000007</v>
      </c>
      <c r="Y668" s="20">
        <f t="shared" si="123"/>
        <v>0.1548853932994429</v>
      </c>
      <c r="Z668" s="20">
        <f t="shared" si="124"/>
        <v>0.1548853932994429</v>
      </c>
      <c r="AA668" s="20">
        <f t="shared" si="125"/>
        <v>9.5114606700557103E-2</v>
      </c>
      <c r="AB668" s="21">
        <f t="shared" si="126"/>
        <v>0.25</v>
      </c>
    </row>
    <row r="669" spans="1:28" ht="75" outlineLevel="4" x14ac:dyDescent="0.25">
      <c r="A669" s="15" t="s">
        <v>347</v>
      </c>
      <c r="B669" s="16" t="s">
        <v>288</v>
      </c>
      <c r="C669" s="16" t="s">
        <v>137</v>
      </c>
      <c r="D669" s="16" t="s">
        <v>176</v>
      </c>
      <c r="E669" s="16" t="s">
        <v>396</v>
      </c>
      <c r="F669" s="16" t="s">
        <v>33</v>
      </c>
      <c r="G669" s="16">
        <v>1320</v>
      </c>
      <c r="H669" s="16">
        <v>3420</v>
      </c>
      <c r="I669" s="17" t="s">
        <v>413</v>
      </c>
      <c r="J669" s="32">
        <v>1954178</v>
      </c>
      <c r="K669" s="33">
        <v>1954178</v>
      </c>
      <c r="L669" s="33">
        <v>0</v>
      </c>
      <c r="M669" s="33">
        <v>0</v>
      </c>
      <c r="N669" s="33">
        <v>0</v>
      </c>
      <c r="O669" s="33">
        <v>1954178</v>
      </c>
      <c r="P669" s="33">
        <v>0</v>
      </c>
      <c r="Q669" s="33">
        <v>185873.37</v>
      </c>
      <c r="R669" s="33">
        <v>0</v>
      </c>
      <c r="S669" s="33">
        <v>302673.63</v>
      </c>
      <c r="T669" s="33">
        <v>302673.63</v>
      </c>
      <c r="U669" s="33">
        <v>0</v>
      </c>
      <c r="V669" s="33">
        <v>1465631</v>
      </c>
      <c r="W669" s="33">
        <v>0</v>
      </c>
      <c r="X669" s="33">
        <v>1465631</v>
      </c>
      <c r="Y669" s="20">
        <f t="shared" si="123"/>
        <v>0.15488539426807588</v>
      </c>
      <c r="Z669" s="20">
        <f t="shared" si="124"/>
        <v>0.15488539426807588</v>
      </c>
      <c r="AA669" s="20">
        <f t="shared" si="125"/>
        <v>9.5115885042201892E-2</v>
      </c>
      <c r="AB669" s="21">
        <f t="shared" si="126"/>
        <v>0.25000127931027777</v>
      </c>
    </row>
    <row r="670" spans="1:28" ht="60" outlineLevel="4" x14ac:dyDescent="0.25">
      <c r="A670" s="15" t="s">
        <v>347</v>
      </c>
      <c r="B670" s="16" t="s">
        <v>288</v>
      </c>
      <c r="C670" s="16" t="s">
        <v>137</v>
      </c>
      <c r="D670" s="16" t="s">
        <v>360</v>
      </c>
      <c r="E670" s="16"/>
      <c r="F670" s="16" t="s">
        <v>33</v>
      </c>
      <c r="G670" s="16">
        <v>1320</v>
      </c>
      <c r="H670" s="16">
        <v>3420</v>
      </c>
      <c r="I670" s="17" t="s">
        <v>414</v>
      </c>
      <c r="J670" s="32">
        <v>2500000</v>
      </c>
      <c r="K670" s="33">
        <v>2500000</v>
      </c>
      <c r="L670" s="33">
        <v>0</v>
      </c>
      <c r="M670" s="33">
        <v>0</v>
      </c>
      <c r="N670" s="33">
        <v>0</v>
      </c>
      <c r="O670" s="33">
        <v>2500000</v>
      </c>
      <c r="P670" s="33">
        <v>0</v>
      </c>
      <c r="Q670" s="33">
        <v>500000</v>
      </c>
      <c r="R670" s="33">
        <v>0</v>
      </c>
      <c r="S670" s="33">
        <v>0</v>
      </c>
      <c r="T670" s="33">
        <v>0</v>
      </c>
      <c r="U670" s="33">
        <v>0</v>
      </c>
      <c r="V670" s="33">
        <v>2000000</v>
      </c>
      <c r="W670" s="33">
        <v>0</v>
      </c>
      <c r="X670" s="33">
        <v>2000000</v>
      </c>
      <c r="Y670" s="20">
        <f t="shared" si="123"/>
        <v>0</v>
      </c>
      <c r="Z670" s="20">
        <f t="shared" si="124"/>
        <v>0</v>
      </c>
      <c r="AA670" s="20">
        <f t="shared" si="125"/>
        <v>0.2</v>
      </c>
      <c r="AB670" s="21">
        <f t="shared" si="126"/>
        <v>0.2</v>
      </c>
    </row>
    <row r="671" spans="1:28" outlineLevel="3" x14ac:dyDescent="0.25">
      <c r="A671" s="37"/>
      <c r="B671" s="37"/>
      <c r="C671" s="36" t="s">
        <v>466</v>
      </c>
      <c r="D671" s="37"/>
      <c r="E671" s="37"/>
      <c r="F671" s="37"/>
      <c r="G671" s="37"/>
      <c r="H671" s="37"/>
      <c r="I671" s="38"/>
      <c r="J671" s="39">
        <f t="shared" ref="J671:X671" si="130">SUBTOTAL(9,J655:J670)</f>
        <v>10835164483</v>
      </c>
      <c r="K671" s="40">
        <f t="shared" si="130"/>
        <v>10835164483</v>
      </c>
      <c r="L671" s="40">
        <f t="shared" si="130"/>
        <v>0</v>
      </c>
      <c r="M671" s="40">
        <f t="shared" si="130"/>
        <v>322081042</v>
      </c>
      <c r="N671" s="40">
        <v>0</v>
      </c>
      <c r="O671" s="40">
        <f t="shared" si="130"/>
        <v>11157245525</v>
      </c>
      <c r="P671" s="40">
        <f t="shared" si="130"/>
        <v>0</v>
      </c>
      <c r="Q671" s="40">
        <f t="shared" si="130"/>
        <v>2428802702.5799999</v>
      </c>
      <c r="R671" s="40">
        <f t="shared" si="130"/>
        <v>0</v>
      </c>
      <c r="S671" s="40">
        <f t="shared" si="130"/>
        <v>2608735551.6700001</v>
      </c>
      <c r="T671" s="40">
        <f t="shared" si="130"/>
        <v>2608735551.6700001</v>
      </c>
      <c r="U671" s="40">
        <f t="shared" si="130"/>
        <v>1415220795.3399999</v>
      </c>
      <c r="V671" s="40">
        <f t="shared" si="130"/>
        <v>5797626228.75</v>
      </c>
      <c r="W671" s="40">
        <f t="shared" si="130"/>
        <v>0</v>
      </c>
      <c r="X671" s="40">
        <f t="shared" si="130"/>
        <v>6119707270.75</v>
      </c>
      <c r="Y671" s="41">
        <f t="shared" si="123"/>
        <v>0.24076566218842513</v>
      </c>
      <c r="Z671" s="41">
        <f t="shared" si="124"/>
        <v>0.23381537547279171</v>
      </c>
      <c r="AA671" s="41">
        <f t="shared" si="125"/>
        <v>0.21768837990862444</v>
      </c>
      <c r="AB671" s="41">
        <f t="shared" si="126"/>
        <v>0.45150375538141618</v>
      </c>
    </row>
    <row r="672" spans="1:28" ht="135" outlineLevel="4" x14ac:dyDescent="0.25">
      <c r="A672" s="15" t="s">
        <v>347</v>
      </c>
      <c r="B672" s="16" t="s">
        <v>288</v>
      </c>
      <c r="C672" s="16" t="s">
        <v>195</v>
      </c>
      <c r="D672" s="16" t="s">
        <v>196</v>
      </c>
      <c r="E672" s="16" t="s">
        <v>144</v>
      </c>
      <c r="F672" s="16" t="s">
        <v>455</v>
      </c>
      <c r="G672" s="16">
        <v>2310</v>
      </c>
      <c r="H672" s="16">
        <v>3420</v>
      </c>
      <c r="I672" s="17" t="s">
        <v>415</v>
      </c>
      <c r="J672" s="32">
        <v>6496129955</v>
      </c>
      <c r="K672" s="33">
        <v>6496129955</v>
      </c>
      <c r="L672" s="33">
        <v>0</v>
      </c>
      <c r="M672" s="33">
        <v>0</v>
      </c>
      <c r="N672" s="33">
        <v>0</v>
      </c>
      <c r="O672" s="33">
        <v>6496129955</v>
      </c>
      <c r="P672" s="33">
        <v>0</v>
      </c>
      <c r="Q672" s="33">
        <v>3248064978</v>
      </c>
      <c r="R672" s="33">
        <v>0</v>
      </c>
      <c r="S672" s="33">
        <v>0</v>
      </c>
      <c r="T672" s="33">
        <v>0</v>
      </c>
      <c r="U672" s="33">
        <v>0</v>
      </c>
      <c r="V672" s="33">
        <v>3248064977</v>
      </c>
      <c r="W672" s="33">
        <v>0</v>
      </c>
      <c r="X672" s="33">
        <v>3248064977</v>
      </c>
      <c r="Y672" s="20">
        <f t="shared" si="123"/>
        <v>0</v>
      </c>
      <c r="Z672" s="20">
        <f t="shared" si="124"/>
        <v>0</v>
      </c>
      <c r="AA672" s="20">
        <f t="shared" si="125"/>
        <v>0.50000000007696888</v>
      </c>
      <c r="AB672" s="21">
        <f t="shared" si="126"/>
        <v>0.50000000007696888</v>
      </c>
    </row>
    <row r="673" spans="1:28" ht="90" outlineLevel="4" x14ac:dyDescent="0.25">
      <c r="A673" s="15" t="s">
        <v>347</v>
      </c>
      <c r="B673" s="16" t="s">
        <v>288</v>
      </c>
      <c r="C673" s="16" t="s">
        <v>195</v>
      </c>
      <c r="D673" s="16" t="s">
        <v>416</v>
      </c>
      <c r="E673" s="16" t="s">
        <v>417</v>
      </c>
      <c r="F673" s="16" t="s">
        <v>455</v>
      </c>
      <c r="G673" s="16">
        <v>2320</v>
      </c>
      <c r="H673" s="16">
        <v>3420</v>
      </c>
      <c r="I673" s="17" t="s">
        <v>418</v>
      </c>
      <c r="J673" s="32">
        <v>58496538</v>
      </c>
      <c r="K673" s="33">
        <v>58496538</v>
      </c>
      <c r="L673" s="33">
        <v>0</v>
      </c>
      <c r="M673" s="33">
        <v>0</v>
      </c>
      <c r="N673" s="33">
        <v>0</v>
      </c>
      <c r="O673" s="33">
        <v>58496538</v>
      </c>
      <c r="P673" s="33">
        <v>0</v>
      </c>
      <c r="Q673" s="33">
        <v>0</v>
      </c>
      <c r="R673" s="33">
        <v>0</v>
      </c>
      <c r="S673" s="33">
        <v>0</v>
      </c>
      <c r="T673" s="33">
        <v>0</v>
      </c>
      <c r="U673" s="33">
        <v>0</v>
      </c>
      <c r="V673" s="33">
        <v>58496538</v>
      </c>
      <c r="W673" s="33">
        <v>0</v>
      </c>
      <c r="X673" s="33">
        <v>58496538</v>
      </c>
      <c r="Y673" s="20">
        <f t="shared" si="123"/>
        <v>0</v>
      </c>
      <c r="Z673" s="20">
        <f t="shared" si="124"/>
        <v>0</v>
      </c>
      <c r="AA673" s="20">
        <f t="shared" si="125"/>
        <v>0</v>
      </c>
      <c r="AB673" s="21">
        <f t="shared" si="126"/>
        <v>0</v>
      </c>
    </row>
    <row r="674" spans="1:28" ht="90" outlineLevel="4" x14ac:dyDescent="0.25">
      <c r="A674" s="15" t="s">
        <v>347</v>
      </c>
      <c r="B674" s="16" t="s">
        <v>288</v>
      </c>
      <c r="C674" s="16" t="s">
        <v>195</v>
      </c>
      <c r="D674" s="16" t="s">
        <v>419</v>
      </c>
      <c r="E674" s="16" t="s">
        <v>417</v>
      </c>
      <c r="F674" s="16" t="s">
        <v>455</v>
      </c>
      <c r="G674" s="16">
        <v>2320</v>
      </c>
      <c r="H674" s="16">
        <v>3420</v>
      </c>
      <c r="I674" s="17" t="s">
        <v>420</v>
      </c>
      <c r="J674" s="32">
        <v>49299671</v>
      </c>
      <c r="K674" s="33">
        <v>49299671</v>
      </c>
      <c r="L674" s="33">
        <v>0</v>
      </c>
      <c r="M674" s="33">
        <v>0</v>
      </c>
      <c r="N674" s="33">
        <v>0</v>
      </c>
      <c r="O674" s="33">
        <v>49299671</v>
      </c>
      <c r="P674" s="33">
        <v>0</v>
      </c>
      <c r="Q674" s="33">
        <v>0</v>
      </c>
      <c r="R674" s="33">
        <v>0</v>
      </c>
      <c r="S674" s="33">
        <v>0</v>
      </c>
      <c r="T674" s="33">
        <v>0</v>
      </c>
      <c r="U674" s="33">
        <v>0</v>
      </c>
      <c r="V674" s="33">
        <v>49299671</v>
      </c>
      <c r="W674" s="33">
        <v>0</v>
      </c>
      <c r="X674" s="33">
        <v>49299671</v>
      </c>
      <c r="Y674" s="20">
        <f t="shared" si="123"/>
        <v>0</v>
      </c>
      <c r="Z674" s="20">
        <f t="shared" si="124"/>
        <v>0</v>
      </c>
      <c r="AA674" s="20">
        <f t="shared" si="125"/>
        <v>0</v>
      </c>
      <c r="AB674" s="21">
        <f t="shared" si="126"/>
        <v>0</v>
      </c>
    </row>
    <row r="675" spans="1:28" ht="105" outlineLevel="4" x14ac:dyDescent="0.25">
      <c r="A675" s="15" t="s">
        <v>347</v>
      </c>
      <c r="B675" s="16" t="s">
        <v>288</v>
      </c>
      <c r="C675" s="16" t="s">
        <v>195</v>
      </c>
      <c r="D675" s="16" t="s">
        <v>421</v>
      </c>
      <c r="E675" s="16" t="s">
        <v>417</v>
      </c>
      <c r="F675" s="16" t="s">
        <v>455</v>
      </c>
      <c r="G675" s="16">
        <v>2320</v>
      </c>
      <c r="H675" s="16">
        <v>3420</v>
      </c>
      <c r="I675" s="17" t="s">
        <v>422</v>
      </c>
      <c r="J675" s="32">
        <v>31370839</v>
      </c>
      <c r="K675" s="33">
        <v>31370839</v>
      </c>
      <c r="L675" s="33">
        <v>0</v>
      </c>
      <c r="M675" s="33">
        <v>0</v>
      </c>
      <c r="N675" s="33">
        <v>0</v>
      </c>
      <c r="O675" s="33">
        <v>31370839</v>
      </c>
      <c r="P675" s="33">
        <v>0</v>
      </c>
      <c r="Q675" s="33">
        <v>0</v>
      </c>
      <c r="R675" s="33">
        <v>0</v>
      </c>
      <c r="S675" s="33">
        <v>0</v>
      </c>
      <c r="T675" s="33">
        <v>0</v>
      </c>
      <c r="U675" s="33">
        <v>0</v>
      </c>
      <c r="V675" s="33">
        <v>31370839</v>
      </c>
      <c r="W675" s="33">
        <v>0</v>
      </c>
      <c r="X675" s="33">
        <v>31370839</v>
      </c>
      <c r="Y675" s="20">
        <f t="shared" si="123"/>
        <v>0</v>
      </c>
      <c r="Z675" s="20">
        <f t="shared" si="124"/>
        <v>0</v>
      </c>
      <c r="AA675" s="20">
        <f t="shared" si="125"/>
        <v>0</v>
      </c>
      <c r="AB675" s="21">
        <f t="shared" si="126"/>
        <v>0</v>
      </c>
    </row>
    <row r="676" spans="1:28" outlineLevel="3" x14ac:dyDescent="0.25">
      <c r="A676" s="37"/>
      <c r="B676" s="37"/>
      <c r="C676" s="36" t="s">
        <v>467</v>
      </c>
      <c r="D676" s="37"/>
      <c r="E676" s="37"/>
      <c r="F676" s="37"/>
      <c r="G676" s="37"/>
      <c r="H676" s="37"/>
      <c r="I676" s="38"/>
      <c r="J676" s="39">
        <f t="shared" ref="J676:X676" si="131">SUBTOTAL(9,J672:J675)</f>
        <v>6635297003</v>
      </c>
      <c r="K676" s="40">
        <f t="shared" si="131"/>
        <v>6635297003</v>
      </c>
      <c r="L676" s="40">
        <f t="shared" si="131"/>
        <v>0</v>
      </c>
      <c r="M676" s="40">
        <f t="shared" si="131"/>
        <v>0</v>
      </c>
      <c r="N676" s="40">
        <v>0</v>
      </c>
      <c r="O676" s="40">
        <f t="shared" si="131"/>
        <v>6635297003</v>
      </c>
      <c r="P676" s="40">
        <f t="shared" si="131"/>
        <v>0</v>
      </c>
      <c r="Q676" s="40">
        <f t="shared" si="131"/>
        <v>3248064978</v>
      </c>
      <c r="R676" s="40">
        <f t="shared" si="131"/>
        <v>0</v>
      </c>
      <c r="S676" s="40">
        <f t="shared" si="131"/>
        <v>0</v>
      </c>
      <c r="T676" s="40">
        <f t="shared" si="131"/>
        <v>0</v>
      </c>
      <c r="U676" s="40">
        <f t="shared" si="131"/>
        <v>0</v>
      </c>
      <c r="V676" s="40">
        <f t="shared" si="131"/>
        <v>3387232025</v>
      </c>
      <c r="W676" s="40">
        <f t="shared" si="131"/>
        <v>0</v>
      </c>
      <c r="X676" s="40">
        <f t="shared" si="131"/>
        <v>3387232025</v>
      </c>
      <c r="Y676" s="41">
        <f t="shared" si="123"/>
        <v>0</v>
      </c>
      <c r="Z676" s="41">
        <f t="shared" si="124"/>
        <v>0</v>
      </c>
      <c r="AA676" s="41">
        <f t="shared" si="125"/>
        <v>0.48951312601854302</v>
      </c>
      <c r="AB676" s="41">
        <f t="shared" si="126"/>
        <v>0.48951312601854302</v>
      </c>
    </row>
    <row r="677" spans="1:28" outlineLevel="2" x14ac:dyDescent="0.25">
      <c r="A677" s="37"/>
      <c r="B677" s="37" t="s">
        <v>459</v>
      </c>
      <c r="C677" s="36"/>
      <c r="D677" s="37"/>
      <c r="E677" s="37"/>
      <c r="F677" s="37"/>
      <c r="G677" s="37"/>
      <c r="H677" s="37"/>
      <c r="I677" s="38"/>
      <c r="J677" s="39">
        <f t="shared" ref="J677:X677" si="132">SUBTOTAL(9,J637:J675)</f>
        <v>231317471861</v>
      </c>
      <c r="K677" s="40">
        <f t="shared" si="132"/>
        <v>231324655021</v>
      </c>
      <c r="L677" s="40">
        <f t="shared" si="132"/>
        <v>0</v>
      </c>
      <c r="M677" s="40">
        <f t="shared" si="132"/>
        <v>432383892</v>
      </c>
      <c r="N677" s="40">
        <v>0</v>
      </c>
      <c r="O677" s="40">
        <f t="shared" si="132"/>
        <v>231757038913</v>
      </c>
      <c r="P677" s="40">
        <f t="shared" si="132"/>
        <v>0</v>
      </c>
      <c r="Q677" s="40">
        <f t="shared" si="132"/>
        <v>30463489735.959999</v>
      </c>
      <c r="R677" s="40">
        <f t="shared" si="132"/>
        <v>0</v>
      </c>
      <c r="S677" s="40">
        <f t="shared" si="132"/>
        <v>61193875900.050003</v>
      </c>
      <c r="T677" s="40">
        <f t="shared" si="132"/>
        <v>61193875900.050003</v>
      </c>
      <c r="U677" s="40">
        <f t="shared" si="132"/>
        <v>131894551926.57999</v>
      </c>
      <c r="V677" s="40">
        <f t="shared" si="132"/>
        <v>139667289384.98999</v>
      </c>
      <c r="W677" s="40">
        <f t="shared" si="132"/>
        <v>0</v>
      </c>
      <c r="X677" s="40">
        <f t="shared" si="132"/>
        <v>140099673276.98999</v>
      </c>
      <c r="Y677" s="41">
        <f t="shared" si="123"/>
        <v>0.26453676498294021</v>
      </c>
      <c r="Z677" s="41">
        <f t="shared" si="124"/>
        <v>0.26404322469369212</v>
      </c>
      <c r="AA677" s="41">
        <f t="shared" si="125"/>
        <v>0.13144580151196955</v>
      </c>
      <c r="AB677" s="41">
        <f t="shared" si="126"/>
        <v>0.39548902620566168</v>
      </c>
    </row>
    <row r="678" spans="1:28" outlineLevel="4" x14ac:dyDescent="0.25">
      <c r="A678" s="15" t="s">
        <v>347</v>
      </c>
      <c r="B678" s="16" t="s">
        <v>423</v>
      </c>
      <c r="C678" s="16" t="s">
        <v>31</v>
      </c>
      <c r="D678" s="16" t="s">
        <v>32</v>
      </c>
      <c r="E678" s="16"/>
      <c r="F678" s="16">
        <v>280</v>
      </c>
      <c r="G678" s="16">
        <v>1111</v>
      </c>
      <c r="H678" s="16">
        <v>3480</v>
      </c>
      <c r="I678" s="17" t="s">
        <v>34</v>
      </c>
      <c r="J678" s="32">
        <v>72315577597</v>
      </c>
      <c r="K678" s="33">
        <v>72315577597</v>
      </c>
      <c r="L678" s="33">
        <v>0</v>
      </c>
      <c r="M678" s="33">
        <v>195600</v>
      </c>
      <c r="N678" s="33">
        <v>0</v>
      </c>
      <c r="O678" s="33">
        <v>72315773197</v>
      </c>
      <c r="P678" s="33">
        <v>0</v>
      </c>
      <c r="Q678" s="33">
        <v>0</v>
      </c>
      <c r="R678" s="33">
        <v>0</v>
      </c>
      <c r="S678" s="33">
        <v>17999312424.450001</v>
      </c>
      <c r="T678" s="33">
        <v>17999312424.450001</v>
      </c>
      <c r="U678" s="33">
        <v>54316265172.550003</v>
      </c>
      <c r="V678" s="33">
        <v>54316265172.550003</v>
      </c>
      <c r="W678" s="33">
        <v>0</v>
      </c>
      <c r="X678" s="33">
        <v>54316460772.550003</v>
      </c>
      <c r="Y678" s="20">
        <f t="shared" si="123"/>
        <v>0.2488995182304497</v>
      </c>
      <c r="Z678" s="20">
        <f t="shared" si="124"/>
        <v>0.24889884500601173</v>
      </c>
      <c r="AA678" s="20">
        <f t="shared" si="125"/>
        <v>0</v>
      </c>
      <c r="AB678" s="21">
        <f t="shared" si="126"/>
        <v>0.24889884500601173</v>
      </c>
    </row>
    <row r="679" spans="1:28" outlineLevel="4" x14ac:dyDescent="0.25">
      <c r="A679" s="15" t="s">
        <v>347</v>
      </c>
      <c r="B679" s="16" t="s">
        <v>423</v>
      </c>
      <c r="C679" s="16" t="s">
        <v>31</v>
      </c>
      <c r="D679" s="16" t="s">
        <v>35</v>
      </c>
      <c r="E679" s="16"/>
      <c r="F679" s="16">
        <v>280</v>
      </c>
      <c r="G679" s="16">
        <v>1111</v>
      </c>
      <c r="H679" s="16">
        <v>3480</v>
      </c>
      <c r="I679" s="17" t="s">
        <v>36</v>
      </c>
      <c r="J679" s="32">
        <v>2181122087</v>
      </c>
      <c r="K679" s="33">
        <v>2181122087</v>
      </c>
      <c r="L679" s="33">
        <v>0</v>
      </c>
      <c r="M679" s="33">
        <v>351500000</v>
      </c>
      <c r="N679" s="33">
        <v>0</v>
      </c>
      <c r="O679" s="33">
        <v>2532622087</v>
      </c>
      <c r="P679" s="33">
        <v>0</v>
      </c>
      <c r="Q679" s="33">
        <v>0</v>
      </c>
      <c r="R679" s="33">
        <v>0</v>
      </c>
      <c r="S679" s="33">
        <v>861793571.24000001</v>
      </c>
      <c r="T679" s="33">
        <v>861793571.24000001</v>
      </c>
      <c r="U679" s="33">
        <v>1319328515.76</v>
      </c>
      <c r="V679" s="33">
        <v>1319328515.76</v>
      </c>
      <c r="W679" s="33">
        <v>0</v>
      </c>
      <c r="X679" s="33">
        <v>1670828515.76</v>
      </c>
      <c r="Y679" s="20">
        <f t="shared" si="123"/>
        <v>0.39511477893717739</v>
      </c>
      <c r="Z679" s="20">
        <f t="shared" si="124"/>
        <v>0.34027720743004009</v>
      </c>
      <c r="AA679" s="20">
        <f t="shared" si="125"/>
        <v>0</v>
      </c>
      <c r="AB679" s="21">
        <f t="shared" si="126"/>
        <v>0.34027720743004009</v>
      </c>
    </row>
    <row r="680" spans="1:28" outlineLevel="4" x14ac:dyDescent="0.25">
      <c r="A680" s="15" t="s">
        <v>347</v>
      </c>
      <c r="B680" s="16" t="s">
        <v>423</v>
      </c>
      <c r="C680" s="16" t="s">
        <v>31</v>
      </c>
      <c r="D680" s="16" t="s">
        <v>348</v>
      </c>
      <c r="E680" s="16"/>
      <c r="F680" s="16">
        <v>280</v>
      </c>
      <c r="G680" s="16">
        <v>1111</v>
      </c>
      <c r="H680" s="16">
        <v>3480</v>
      </c>
      <c r="I680" s="17" t="s">
        <v>349</v>
      </c>
      <c r="J680" s="32">
        <v>7535155</v>
      </c>
      <c r="K680" s="33">
        <v>7535155</v>
      </c>
      <c r="L680" s="33">
        <v>0</v>
      </c>
      <c r="M680" s="33">
        <v>0</v>
      </c>
      <c r="N680" s="33">
        <v>0</v>
      </c>
      <c r="O680" s="33">
        <v>7535155</v>
      </c>
      <c r="P680" s="33">
        <v>0</v>
      </c>
      <c r="Q680" s="33">
        <v>0</v>
      </c>
      <c r="R680" s="33">
        <v>0</v>
      </c>
      <c r="S680" s="33">
        <v>1614266.35</v>
      </c>
      <c r="T680" s="33">
        <v>1614266.35</v>
      </c>
      <c r="U680" s="33">
        <v>5920888.6500000004</v>
      </c>
      <c r="V680" s="33">
        <v>5920888.6500000004</v>
      </c>
      <c r="W680" s="33">
        <v>0</v>
      </c>
      <c r="X680" s="33">
        <v>5920888.6500000004</v>
      </c>
      <c r="Y680" s="20">
        <f t="shared" si="123"/>
        <v>0.21423133963402213</v>
      </c>
      <c r="Z680" s="20">
        <f t="shared" si="124"/>
        <v>0.21423133963402213</v>
      </c>
      <c r="AA680" s="20">
        <f t="shared" si="125"/>
        <v>0</v>
      </c>
      <c r="AB680" s="21">
        <f t="shared" si="126"/>
        <v>0.21423133963402213</v>
      </c>
    </row>
    <row r="681" spans="1:28" outlineLevel="4" x14ac:dyDescent="0.25">
      <c r="A681" s="15" t="s">
        <v>347</v>
      </c>
      <c r="B681" s="16" t="s">
        <v>423</v>
      </c>
      <c r="C681" s="16" t="s">
        <v>31</v>
      </c>
      <c r="D681" s="16" t="s">
        <v>350</v>
      </c>
      <c r="E681" s="16"/>
      <c r="F681" s="16" t="s">
        <v>33</v>
      </c>
      <c r="G681" s="16">
        <v>1111</v>
      </c>
      <c r="H681" s="16">
        <v>3480</v>
      </c>
      <c r="I681" s="17" t="s">
        <v>351</v>
      </c>
      <c r="J681" s="32">
        <v>43936778</v>
      </c>
      <c r="K681" s="33">
        <v>43936778</v>
      </c>
      <c r="L681" s="33">
        <v>0</v>
      </c>
      <c r="M681" s="33">
        <v>0</v>
      </c>
      <c r="N681" s="33">
        <v>0</v>
      </c>
      <c r="O681" s="33">
        <v>43936778</v>
      </c>
      <c r="P681" s="33">
        <v>0</v>
      </c>
      <c r="Q681" s="33">
        <v>42068339.090000004</v>
      </c>
      <c r="R681" s="33">
        <v>0</v>
      </c>
      <c r="S681" s="33">
        <v>1868438.91</v>
      </c>
      <c r="T681" s="33">
        <v>1868438.91</v>
      </c>
      <c r="U681" s="33">
        <v>0</v>
      </c>
      <c r="V681" s="33">
        <v>0</v>
      </c>
      <c r="W681" s="33">
        <v>0</v>
      </c>
      <c r="X681" s="33">
        <v>-3.4924596548080444E-9</v>
      </c>
      <c r="Y681" s="20">
        <f t="shared" si="123"/>
        <v>4.25256242048518E-2</v>
      </c>
      <c r="Z681" s="20">
        <f t="shared" si="124"/>
        <v>4.25256242048518E-2</v>
      </c>
      <c r="AA681" s="20">
        <f t="shared" si="125"/>
        <v>0.95747437579514827</v>
      </c>
      <c r="AB681" s="21">
        <f t="shared" si="126"/>
        <v>1</v>
      </c>
    </row>
    <row r="682" spans="1:28" outlineLevel="4" x14ac:dyDescent="0.25">
      <c r="A682" s="15" t="s">
        <v>347</v>
      </c>
      <c r="B682" s="16" t="s">
        <v>423</v>
      </c>
      <c r="C682" s="16" t="s">
        <v>31</v>
      </c>
      <c r="D682" s="16" t="s">
        <v>41</v>
      </c>
      <c r="E682" s="16"/>
      <c r="F682" s="16">
        <v>280</v>
      </c>
      <c r="G682" s="16">
        <v>1111</v>
      </c>
      <c r="H682" s="16">
        <v>3480</v>
      </c>
      <c r="I682" s="17" t="s">
        <v>42</v>
      </c>
      <c r="J682" s="32">
        <v>17980833226</v>
      </c>
      <c r="K682" s="33">
        <v>17980833226</v>
      </c>
      <c r="L682" s="33">
        <v>0</v>
      </c>
      <c r="M682" s="33">
        <v>0</v>
      </c>
      <c r="N682" s="33">
        <v>0</v>
      </c>
      <c r="O682" s="33">
        <v>17980833226</v>
      </c>
      <c r="P682" s="33">
        <v>0</v>
      </c>
      <c r="Q682" s="33">
        <v>0</v>
      </c>
      <c r="R682" s="33">
        <v>0</v>
      </c>
      <c r="S682" s="33">
        <v>4394536976.0100002</v>
      </c>
      <c r="T682" s="33">
        <v>4394536976.0100002</v>
      </c>
      <c r="U682" s="33">
        <v>13586296249.99</v>
      </c>
      <c r="V682" s="33">
        <v>13586296249.99</v>
      </c>
      <c r="W682" s="33">
        <v>0</v>
      </c>
      <c r="X682" s="33">
        <v>13586296249.99</v>
      </c>
      <c r="Y682" s="20">
        <f t="shared" si="123"/>
        <v>0.24440118657324342</v>
      </c>
      <c r="Z682" s="20">
        <f t="shared" si="124"/>
        <v>0.24440118657324342</v>
      </c>
      <c r="AA682" s="20">
        <f t="shared" si="125"/>
        <v>0</v>
      </c>
      <c r="AB682" s="21">
        <f t="shared" si="126"/>
        <v>0.24440118657324342</v>
      </c>
    </row>
    <row r="683" spans="1:28" ht="30" outlineLevel="4" x14ac:dyDescent="0.25">
      <c r="A683" s="15" t="s">
        <v>347</v>
      </c>
      <c r="B683" s="16" t="s">
        <v>423</v>
      </c>
      <c r="C683" s="16" t="s">
        <v>31</v>
      </c>
      <c r="D683" s="16" t="s">
        <v>43</v>
      </c>
      <c r="E683" s="16"/>
      <c r="F683" s="16">
        <v>280</v>
      </c>
      <c r="G683" s="16">
        <v>1111</v>
      </c>
      <c r="H683" s="16">
        <v>3480</v>
      </c>
      <c r="I683" s="17" t="s">
        <v>44</v>
      </c>
      <c r="J683" s="32">
        <v>861854380</v>
      </c>
      <c r="K683" s="33">
        <v>861854380</v>
      </c>
      <c r="L683" s="33">
        <v>0</v>
      </c>
      <c r="M683" s="33">
        <v>0</v>
      </c>
      <c r="N683" s="33">
        <v>0</v>
      </c>
      <c r="O683" s="33">
        <v>861854380</v>
      </c>
      <c r="P683" s="33">
        <v>0</v>
      </c>
      <c r="Q683" s="33">
        <v>0</v>
      </c>
      <c r="R683" s="33">
        <v>0</v>
      </c>
      <c r="S683" s="33">
        <v>217547732.81999999</v>
      </c>
      <c r="T683" s="33">
        <v>217547732.81999999</v>
      </c>
      <c r="U683" s="33">
        <v>644306647.17999995</v>
      </c>
      <c r="V683" s="33">
        <v>644306647.17999995</v>
      </c>
      <c r="W683" s="33">
        <v>0</v>
      </c>
      <c r="X683" s="33">
        <v>644306647.18000007</v>
      </c>
      <c r="Y683" s="20">
        <f t="shared" si="123"/>
        <v>0.25241820180805952</v>
      </c>
      <c r="Z683" s="20">
        <f t="shared" si="124"/>
        <v>0.25241820180805952</v>
      </c>
      <c r="AA683" s="20">
        <f t="shared" si="125"/>
        <v>0</v>
      </c>
      <c r="AB683" s="21">
        <f t="shared" si="126"/>
        <v>0.25241820180805952</v>
      </c>
    </row>
    <row r="684" spans="1:28" outlineLevel="4" x14ac:dyDescent="0.25">
      <c r="A684" s="15" t="s">
        <v>347</v>
      </c>
      <c r="B684" s="16" t="s">
        <v>423</v>
      </c>
      <c r="C684" s="16" t="s">
        <v>31</v>
      </c>
      <c r="D684" s="16" t="s">
        <v>45</v>
      </c>
      <c r="E684" s="16"/>
      <c r="F684" s="16" t="s">
        <v>33</v>
      </c>
      <c r="G684" s="16">
        <v>1111</v>
      </c>
      <c r="H684" s="16">
        <v>3480</v>
      </c>
      <c r="I684" s="17" t="s">
        <v>46</v>
      </c>
      <c r="J684" s="32">
        <v>9566197631</v>
      </c>
      <c r="K684" s="33">
        <v>9566197631</v>
      </c>
      <c r="L684" s="33">
        <v>0</v>
      </c>
      <c r="M684" s="33">
        <v>0</v>
      </c>
      <c r="N684" s="33">
        <v>0</v>
      </c>
      <c r="O684" s="33">
        <v>9566197631</v>
      </c>
      <c r="P684" s="33">
        <v>0</v>
      </c>
      <c r="Q684" s="33">
        <v>0</v>
      </c>
      <c r="R684" s="33">
        <v>0</v>
      </c>
      <c r="S684" s="33">
        <v>206272103.59</v>
      </c>
      <c r="T684" s="33">
        <v>206272103.59</v>
      </c>
      <c r="U684" s="33">
        <v>9359925527.4099998</v>
      </c>
      <c r="V684" s="33">
        <v>9359925527.4099998</v>
      </c>
      <c r="W684" s="33">
        <v>0</v>
      </c>
      <c r="X684" s="33">
        <v>9359925527.4099998</v>
      </c>
      <c r="Y684" s="20">
        <f t="shared" si="123"/>
        <v>2.1562601103029627E-2</v>
      </c>
      <c r="Z684" s="20">
        <f t="shared" si="124"/>
        <v>2.1562601103029627E-2</v>
      </c>
      <c r="AA684" s="20">
        <f t="shared" si="125"/>
        <v>0</v>
      </c>
      <c r="AB684" s="21">
        <f t="shared" si="126"/>
        <v>2.1562601103029627E-2</v>
      </c>
    </row>
    <row r="685" spans="1:28" outlineLevel="4" x14ac:dyDescent="0.25">
      <c r="A685" s="15" t="s">
        <v>347</v>
      </c>
      <c r="B685" s="16" t="s">
        <v>423</v>
      </c>
      <c r="C685" s="16" t="s">
        <v>31</v>
      </c>
      <c r="D685" s="16" t="s">
        <v>47</v>
      </c>
      <c r="E685" s="16"/>
      <c r="F685" s="16" t="s">
        <v>33</v>
      </c>
      <c r="G685" s="16">
        <v>1111</v>
      </c>
      <c r="H685" s="16">
        <v>3480</v>
      </c>
      <c r="I685" s="17" t="s">
        <v>48</v>
      </c>
      <c r="J685" s="32">
        <v>8675790071</v>
      </c>
      <c r="K685" s="33">
        <v>8712775067</v>
      </c>
      <c r="L685" s="33">
        <v>0</v>
      </c>
      <c r="M685" s="33">
        <v>0</v>
      </c>
      <c r="N685" s="33">
        <v>0</v>
      </c>
      <c r="O685" s="33">
        <v>8712775067</v>
      </c>
      <c r="P685" s="33">
        <v>0</v>
      </c>
      <c r="Q685" s="33">
        <v>2374326</v>
      </c>
      <c r="R685" s="33">
        <v>0</v>
      </c>
      <c r="S685" s="33">
        <v>8638048083.9799995</v>
      </c>
      <c r="T685" s="33">
        <v>8638048083.9799995</v>
      </c>
      <c r="U685" s="33">
        <v>72352657.019999996</v>
      </c>
      <c r="V685" s="33">
        <v>72352657.019999996</v>
      </c>
      <c r="W685" s="33">
        <v>0</v>
      </c>
      <c r="X685" s="33">
        <v>72352657.020000458</v>
      </c>
      <c r="Y685" s="20">
        <f t="shared" si="123"/>
        <v>0.99142328564144477</v>
      </c>
      <c r="Z685" s="20">
        <f t="shared" si="124"/>
        <v>0.99142328564144477</v>
      </c>
      <c r="AA685" s="20">
        <f t="shared" si="125"/>
        <v>2.7251087991389322E-4</v>
      </c>
      <c r="AB685" s="21">
        <f t="shared" si="126"/>
        <v>0.99169579652135864</v>
      </c>
    </row>
    <row r="686" spans="1:28" outlineLevel="4" x14ac:dyDescent="0.25">
      <c r="A686" s="15" t="s">
        <v>347</v>
      </c>
      <c r="B686" s="16" t="s">
        <v>423</v>
      </c>
      <c r="C686" s="16" t="s">
        <v>31</v>
      </c>
      <c r="D686" s="16" t="s">
        <v>49</v>
      </c>
      <c r="E686" s="16"/>
      <c r="F686" s="16">
        <v>280</v>
      </c>
      <c r="G686" s="16">
        <v>1111</v>
      </c>
      <c r="H686" s="16">
        <v>3480</v>
      </c>
      <c r="I686" s="17" t="s">
        <v>50</v>
      </c>
      <c r="J686" s="32">
        <v>17582671223</v>
      </c>
      <c r="K686" s="33">
        <v>17582671223</v>
      </c>
      <c r="L686" s="33">
        <v>0</v>
      </c>
      <c r="M686" s="33">
        <v>0</v>
      </c>
      <c r="N686" s="33">
        <v>0</v>
      </c>
      <c r="O686" s="33">
        <v>17582671223</v>
      </c>
      <c r="P686" s="33">
        <v>0</v>
      </c>
      <c r="Q686" s="33">
        <v>0</v>
      </c>
      <c r="R686" s="33">
        <v>0</v>
      </c>
      <c r="S686" s="33">
        <v>3952220315.71</v>
      </c>
      <c r="T686" s="33">
        <v>3952220315.71</v>
      </c>
      <c r="U686" s="33">
        <v>13630450907.290001</v>
      </c>
      <c r="V686" s="33">
        <v>13630450907.290001</v>
      </c>
      <c r="W686" s="33">
        <v>0</v>
      </c>
      <c r="X686" s="33">
        <v>13630450907.290001</v>
      </c>
      <c r="Y686" s="20">
        <f t="shared" si="123"/>
        <v>0.2247792878331295</v>
      </c>
      <c r="Z686" s="20">
        <f t="shared" si="124"/>
        <v>0.2247792878331295</v>
      </c>
      <c r="AA686" s="20">
        <f t="shared" si="125"/>
        <v>0</v>
      </c>
      <c r="AB686" s="21">
        <f t="shared" si="126"/>
        <v>0.2247792878331295</v>
      </c>
    </row>
    <row r="687" spans="1:28" ht="120" outlineLevel="4" x14ac:dyDescent="0.25">
      <c r="A687" s="15" t="s">
        <v>347</v>
      </c>
      <c r="B687" s="16" t="s">
        <v>423</v>
      </c>
      <c r="C687" s="16" t="s">
        <v>31</v>
      </c>
      <c r="D687" s="16" t="s">
        <v>51</v>
      </c>
      <c r="E687" s="16" t="s">
        <v>52</v>
      </c>
      <c r="F687" s="16" t="s">
        <v>33</v>
      </c>
      <c r="G687" s="16">
        <v>1112</v>
      </c>
      <c r="H687" s="16">
        <v>3480</v>
      </c>
      <c r="I687" s="17" t="s">
        <v>53</v>
      </c>
      <c r="J687" s="32">
        <v>11065342148</v>
      </c>
      <c r="K687" s="33">
        <v>11065342148</v>
      </c>
      <c r="L687" s="33">
        <v>0</v>
      </c>
      <c r="M687" s="33">
        <v>0</v>
      </c>
      <c r="N687" s="33">
        <v>0</v>
      </c>
      <c r="O687" s="33">
        <v>11065342148</v>
      </c>
      <c r="P687" s="33">
        <v>0</v>
      </c>
      <c r="Q687" s="33">
        <v>7933057234</v>
      </c>
      <c r="R687" s="33">
        <v>0</v>
      </c>
      <c r="S687" s="33">
        <v>3132284914</v>
      </c>
      <c r="T687" s="33">
        <v>3132284914</v>
      </c>
      <c r="U687" s="33">
        <v>0</v>
      </c>
      <c r="V687" s="33">
        <v>0</v>
      </c>
      <c r="W687" s="33">
        <v>0</v>
      </c>
      <c r="X687" s="33">
        <v>0</v>
      </c>
      <c r="Y687" s="20">
        <f t="shared" si="123"/>
        <v>0.28307167298628388</v>
      </c>
      <c r="Z687" s="20">
        <f t="shared" si="124"/>
        <v>0.28307167298628388</v>
      </c>
      <c r="AA687" s="20">
        <f t="shared" si="125"/>
        <v>0.71692832701371612</v>
      </c>
      <c r="AB687" s="21">
        <f t="shared" si="126"/>
        <v>1</v>
      </c>
    </row>
    <row r="688" spans="1:28" ht="210" outlineLevel="4" x14ac:dyDescent="0.25">
      <c r="A688" s="15" t="s">
        <v>347</v>
      </c>
      <c r="B688" s="16" t="s">
        <v>423</v>
      </c>
      <c r="C688" s="16" t="s">
        <v>31</v>
      </c>
      <c r="D688" s="16" t="s">
        <v>51</v>
      </c>
      <c r="E688" s="16" t="s">
        <v>52</v>
      </c>
      <c r="F688" s="16">
        <v>523</v>
      </c>
      <c r="G688" s="16">
        <v>1112</v>
      </c>
      <c r="H688" s="16">
        <v>3420</v>
      </c>
      <c r="I688" s="17" t="s">
        <v>364</v>
      </c>
      <c r="J688" s="33">
        <v>0</v>
      </c>
      <c r="K688" s="33">
        <v>0</v>
      </c>
      <c r="L688" s="33">
        <v>0</v>
      </c>
      <c r="M688" s="33">
        <v>0</v>
      </c>
      <c r="N688" s="33">
        <v>0</v>
      </c>
      <c r="O688" s="33">
        <v>0</v>
      </c>
      <c r="P688" s="33">
        <v>0</v>
      </c>
      <c r="Q688" s="33">
        <v>0</v>
      </c>
      <c r="R688" s="33">
        <v>0</v>
      </c>
      <c r="S688" s="33">
        <v>0</v>
      </c>
      <c r="T688" s="33">
        <v>0</v>
      </c>
      <c r="U688" s="33">
        <v>0</v>
      </c>
      <c r="V688" s="33">
        <v>0</v>
      </c>
      <c r="W688" s="33">
        <v>0</v>
      </c>
      <c r="X688" s="33">
        <v>0</v>
      </c>
      <c r="Y688" s="20">
        <f t="shared" ref="Y688:Y690" si="133">IF(O688=0,0,$S688/$K688)</f>
        <v>0</v>
      </c>
      <c r="Z688" s="20">
        <f t="shared" ref="Z688:Z690" si="134">IF(O688=0,0,$S688/$O688)</f>
        <v>0</v>
      </c>
      <c r="AA688" s="20">
        <v>0</v>
      </c>
      <c r="AB688" s="21">
        <f t="shared" si="126"/>
        <v>0</v>
      </c>
    </row>
    <row r="689" spans="1:28" ht="210" outlineLevel="4" x14ac:dyDescent="0.25">
      <c r="A689" s="15" t="s">
        <v>347</v>
      </c>
      <c r="B689" s="16" t="s">
        <v>423</v>
      </c>
      <c r="C689" s="16" t="s">
        <v>31</v>
      </c>
      <c r="D689" s="16" t="s">
        <v>51</v>
      </c>
      <c r="E689" s="16" t="s">
        <v>52</v>
      </c>
      <c r="F689" s="16">
        <v>542</v>
      </c>
      <c r="G689" s="16">
        <v>1112</v>
      </c>
      <c r="H689" s="16">
        <v>3420</v>
      </c>
      <c r="I689" s="17" t="s">
        <v>424</v>
      </c>
      <c r="J689" s="33">
        <v>0</v>
      </c>
      <c r="K689" s="33">
        <v>0</v>
      </c>
      <c r="L689" s="33">
        <v>0</v>
      </c>
      <c r="M689" s="33">
        <v>0</v>
      </c>
      <c r="N689" s="33">
        <v>0</v>
      </c>
      <c r="O689" s="33">
        <v>0</v>
      </c>
      <c r="P689" s="33">
        <v>0</v>
      </c>
      <c r="Q689" s="33">
        <v>0</v>
      </c>
      <c r="R689" s="33">
        <v>0</v>
      </c>
      <c r="S689" s="33">
        <v>0</v>
      </c>
      <c r="T689" s="33">
        <v>0</v>
      </c>
      <c r="U689" s="33">
        <v>0</v>
      </c>
      <c r="V689" s="33">
        <v>0</v>
      </c>
      <c r="W689" s="33">
        <v>0</v>
      </c>
      <c r="X689" s="33">
        <v>0</v>
      </c>
      <c r="Y689" s="20">
        <f t="shared" si="133"/>
        <v>0</v>
      </c>
      <c r="Z689" s="20">
        <f t="shared" si="134"/>
        <v>0</v>
      </c>
      <c r="AA689" s="20">
        <v>0</v>
      </c>
      <c r="AB689" s="21">
        <f t="shared" si="126"/>
        <v>0</v>
      </c>
    </row>
    <row r="690" spans="1:28" ht="210" outlineLevel="4" x14ac:dyDescent="0.25">
      <c r="A690" s="15" t="s">
        <v>347</v>
      </c>
      <c r="B690" s="16" t="s">
        <v>423</v>
      </c>
      <c r="C690" s="16" t="s">
        <v>31</v>
      </c>
      <c r="D690" s="16" t="s">
        <v>51</v>
      </c>
      <c r="E690" s="16" t="s">
        <v>52</v>
      </c>
      <c r="F690" s="16">
        <v>664</v>
      </c>
      <c r="G690" s="16">
        <v>1112</v>
      </c>
      <c r="H690" s="16">
        <v>3480</v>
      </c>
      <c r="I690" s="17" t="s">
        <v>425</v>
      </c>
      <c r="J690" s="33">
        <v>0</v>
      </c>
      <c r="K690" s="33">
        <v>0</v>
      </c>
      <c r="L690" s="33">
        <v>0</v>
      </c>
      <c r="M690" s="33">
        <v>0</v>
      </c>
      <c r="N690" s="33">
        <v>0</v>
      </c>
      <c r="O690" s="33">
        <v>0</v>
      </c>
      <c r="P690" s="33">
        <v>0</v>
      </c>
      <c r="Q690" s="33">
        <v>0</v>
      </c>
      <c r="R690" s="33">
        <v>0</v>
      </c>
      <c r="S690" s="33">
        <v>0</v>
      </c>
      <c r="T690" s="33">
        <v>0</v>
      </c>
      <c r="U690" s="33">
        <v>0</v>
      </c>
      <c r="V690" s="33">
        <v>0</v>
      </c>
      <c r="W690" s="33">
        <v>0</v>
      </c>
      <c r="X690" s="33">
        <v>0</v>
      </c>
      <c r="Y690" s="20">
        <f t="shared" si="133"/>
        <v>0</v>
      </c>
      <c r="Z690" s="20">
        <f t="shared" si="134"/>
        <v>0</v>
      </c>
      <c r="AA690" s="20">
        <v>0</v>
      </c>
      <c r="AB690" s="21">
        <f t="shared" si="126"/>
        <v>0</v>
      </c>
    </row>
    <row r="691" spans="1:28" ht="75" outlineLevel="4" x14ac:dyDescent="0.25">
      <c r="A691" s="15" t="s">
        <v>347</v>
      </c>
      <c r="B691" s="16" t="s">
        <v>423</v>
      </c>
      <c r="C691" s="16" t="s">
        <v>31</v>
      </c>
      <c r="D691" s="16" t="s">
        <v>54</v>
      </c>
      <c r="E691" s="16" t="s">
        <v>52</v>
      </c>
      <c r="F691" s="16" t="s">
        <v>33</v>
      </c>
      <c r="G691" s="16">
        <v>1112</v>
      </c>
      <c r="H691" s="16">
        <v>3480</v>
      </c>
      <c r="I691" s="17" t="s">
        <v>55</v>
      </c>
      <c r="J691" s="32">
        <v>598126603</v>
      </c>
      <c r="K691" s="33">
        <v>598126603</v>
      </c>
      <c r="L691" s="33">
        <v>0</v>
      </c>
      <c r="M691" s="33">
        <v>0</v>
      </c>
      <c r="N691" s="33">
        <v>0</v>
      </c>
      <c r="O691" s="33">
        <v>598126603</v>
      </c>
      <c r="P691" s="33">
        <v>0</v>
      </c>
      <c r="Q691" s="33">
        <v>428675666</v>
      </c>
      <c r="R691" s="33">
        <v>0</v>
      </c>
      <c r="S691" s="33">
        <v>169450937</v>
      </c>
      <c r="T691" s="33">
        <v>169450937</v>
      </c>
      <c r="U691" s="33">
        <v>0</v>
      </c>
      <c r="V691" s="33">
        <v>0</v>
      </c>
      <c r="W691" s="33">
        <v>0</v>
      </c>
      <c r="X691" s="33">
        <v>0</v>
      </c>
      <c r="Y691" s="20">
        <f t="shared" si="123"/>
        <v>0.28330279266979869</v>
      </c>
      <c r="Z691" s="20">
        <f t="shared" si="124"/>
        <v>0.28330279266979869</v>
      </c>
      <c r="AA691" s="20">
        <f t="shared" si="125"/>
        <v>0.71669720733020126</v>
      </c>
      <c r="AB691" s="21">
        <f t="shared" si="126"/>
        <v>1</v>
      </c>
    </row>
    <row r="692" spans="1:28" ht="120" outlineLevel="4" x14ac:dyDescent="0.25">
      <c r="A692" s="15" t="s">
        <v>347</v>
      </c>
      <c r="B692" s="16" t="s">
        <v>423</v>
      </c>
      <c r="C692" s="16" t="s">
        <v>31</v>
      </c>
      <c r="D692" s="16" t="s">
        <v>56</v>
      </c>
      <c r="E692" s="16" t="s">
        <v>52</v>
      </c>
      <c r="F692" s="16" t="s">
        <v>33</v>
      </c>
      <c r="G692" s="16">
        <v>1112</v>
      </c>
      <c r="H692" s="16">
        <v>3480</v>
      </c>
      <c r="I692" s="17" t="s">
        <v>57</v>
      </c>
      <c r="J692" s="32">
        <v>390914255</v>
      </c>
      <c r="K692" s="33">
        <v>390914255</v>
      </c>
      <c r="L692" s="33">
        <v>0</v>
      </c>
      <c r="M692" s="33">
        <v>0</v>
      </c>
      <c r="N692" s="33">
        <v>0</v>
      </c>
      <c r="O692" s="33">
        <v>390914255</v>
      </c>
      <c r="P692" s="33">
        <v>0</v>
      </c>
      <c r="Q692" s="33">
        <v>305923731</v>
      </c>
      <c r="R692" s="33">
        <v>0</v>
      </c>
      <c r="S692" s="33">
        <v>84990524</v>
      </c>
      <c r="T692" s="33">
        <v>84990524</v>
      </c>
      <c r="U692" s="33">
        <v>0</v>
      </c>
      <c r="V692" s="33">
        <v>0</v>
      </c>
      <c r="W692" s="33">
        <v>0</v>
      </c>
      <c r="X692" s="33">
        <v>0</v>
      </c>
      <c r="Y692" s="20">
        <f t="shared" si="123"/>
        <v>0.21741474738494762</v>
      </c>
      <c r="Z692" s="20">
        <f t="shared" si="124"/>
        <v>0.21741474738494762</v>
      </c>
      <c r="AA692" s="20">
        <f t="shared" si="125"/>
        <v>0.78258525261505241</v>
      </c>
      <c r="AB692" s="21">
        <f t="shared" si="126"/>
        <v>1</v>
      </c>
    </row>
    <row r="693" spans="1:28" ht="90" outlineLevel="4" x14ac:dyDescent="0.25">
      <c r="A693" s="15" t="s">
        <v>347</v>
      </c>
      <c r="B693" s="16" t="s">
        <v>423</v>
      </c>
      <c r="C693" s="16" t="s">
        <v>31</v>
      </c>
      <c r="D693" s="16" t="s">
        <v>58</v>
      </c>
      <c r="E693" s="16" t="s">
        <v>52</v>
      </c>
      <c r="F693" s="16" t="s">
        <v>33</v>
      </c>
      <c r="G693" s="16">
        <v>1112</v>
      </c>
      <c r="H693" s="16">
        <v>3480</v>
      </c>
      <c r="I693" s="17" t="s">
        <v>59</v>
      </c>
      <c r="J693" s="32">
        <v>3588759616</v>
      </c>
      <c r="K693" s="33">
        <v>3588759616</v>
      </c>
      <c r="L693" s="33">
        <v>0</v>
      </c>
      <c r="M693" s="33">
        <v>0</v>
      </c>
      <c r="N693" s="33">
        <v>0</v>
      </c>
      <c r="O693" s="33">
        <v>3588759616</v>
      </c>
      <c r="P693" s="33">
        <v>0</v>
      </c>
      <c r="Q693" s="33">
        <v>2574629562</v>
      </c>
      <c r="R693" s="33">
        <v>0</v>
      </c>
      <c r="S693" s="33">
        <v>1014130054</v>
      </c>
      <c r="T693" s="33">
        <v>1014130054</v>
      </c>
      <c r="U693" s="33">
        <v>0</v>
      </c>
      <c r="V693" s="33">
        <v>0</v>
      </c>
      <c r="W693" s="33">
        <v>0</v>
      </c>
      <c r="X693" s="33">
        <v>0</v>
      </c>
      <c r="Y693" s="20">
        <f t="shared" si="123"/>
        <v>0.28258511645044104</v>
      </c>
      <c r="Z693" s="20">
        <f t="shared" si="124"/>
        <v>0.28258511645044104</v>
      </c>
      <c r="AA693" s="20">
        <f t="shared" si="125"/>
        <v>0.71741488354955896</v>
      </c>
      <c r="AB693" s="21">
        <f t="shared" si="126"/>
        <v>1</v>
      </c>
    </row>
    <row r="694" spans="1:28" ht="90" outlineLevel="4" x14ac:dyDescent="0.25">
      <c r="A694" s="15" t="s">
        <v>347</v>
      </c>
      <c r="B694" s="16" t="s">
        <v>423</v>
      </c>
      <c r="C694" s="16" t="s">
        <v>31</v>
      </c>
      <c r="D694" s="16" t="s">
        <v>60</v>
      </c>
      <c r="E694" s="16" t="s">
        <v>52</v>
      </c>
      <c r="F694" s="16" t="s">
        <v>33</v>
      </c>
      <c r="G694" s="16">
        <v>1112</v>
      </c>
      <c r="H694" s="16">
        <v>3480</v>
      </c>
      <c r="I694" s="17" t="s">
        <v>61</v>
      </c>
      <c r="J694" s="32">
        <v>1794379808</v>
      </c>
      <c r="K694" s="33">
        <v>1794379808</v>
      </c>
      <c r="L694" s="33">
        <v>0</v>
      </c>
      <c r="M694" s="33">
        <v>0</v>
      </c>
      <c r="N694" s="33">
        <v>0</v>
      </c>
      <c r="O694" s="33">
        <v>1794379808</v>
      </c>
      <c r="P694" s="33">
        <v>0</v>
      </c>
      <c r="Q694" s="33">
        <v>1285464099</v>
      </c>
      <c r="R694" s="33">
        <v>0</v>
      </c>
      <c r="S694" s="33">
        <v>508915709</v>
      </c>
      <c r="T694" s="33">
        <v>508915709</v>
      </c>
      <c r="U694" s="33">
        <v>0</v>
      </c>
      <c r="V694" s="33">
        <v>0</v>
      </c>
      <c r="W694" s="33">
        <v>0</v>
      </c>
      <c r="X694" s="33">
        <v>0</v>
      </c>
      <c r="Y694" s="20">
        <f t="shared" si="123"/>
        <v>0.28361649341520007</v>
      </c>
      <c r="Z694" s="20">
        <f t="shared" si="124"/>
        <v>0.28361649341520007</v>
      </c>
      <c r="AA694" s="20">
        <f t="shared" si="125"/>
        <v>0.71638350658479988</v>
      </c>
      <c r="AB694" s="21">
        <f t="shared" si="126"/>
        <v>1</v>
      </c>
    </row>
    <row r="695" spans="1:28" ht="75" outlineLevel="4" x14ac:dyDescent="0.25">
      <c r="A695" s="15" t="s">
        <v>347</v>
      </c>
      <c r="B695" s="16" t="s">
        <v>423</v>
      </c>
      <c r="C695" s="16" t="s">
        <v>31</v>
      </c>
      <c r="D695" s="16" t="s">
        <v>62</v>
      </c>
      <c r="E695" s="16" t="s">
        <v>52</v>
      </c>
      <c r="F695" s="16" t="s">
        <v>33</v>
      </c>
      <c r="G695" s="16">
        <v>1112</v>
      </c>
      <c r="H695" s="16">
        <v>3480</v>
      </c>
      <c r="I695" s="17" t="s">
        <v>63</v>
      </c>
      <c r="J695" s="32">
        <v>7460352003</v>
      </c>
      <c r="K695" s="33">
        <v>7460352003</v>
      </c>
      <c r="L695" s="33">
        <v>0</v>
      </c>
      <c r="M695" s="33">
        <v>0</v>
      </c>
      <c r="N695" s="33">
        <v>0</v>
      </c>
      <c r="O695" s="33">
        <v>7460352003</v>
      </c>
      <c r="P695" s="33">
        <v>0</v>
      </c>
      <c r="Q695" s="33">
        <v>5269814823.2299995</v>
      </c>
      <c r="R695" s="33">
        <v>0</v>
      </c>
      <c r="S695" s="33">
        <v>2190537179.77</v>
      </c>
      <c r="T695" s="33">
        <v>2190537179.77</v>
      </c>
      <c r="U695" s="33">
        <v>0</v>
      </c>
      <c r="V695" s="33">
        <v>0</v>
      </c>
      <c r="W695" s="33">
        <v>0</v>
      </c>
      <c r="X695" s="33">
        <v>4.76837158203125E-7</v>
      </c>
      <c r="Y695" s="20">
        <f t="shared" si="123"/>
        <v>0.29362383690328936</v>
      </c>
      <c r="Z695" s="20">
        <f t="shared" si="124"/>
        <v>0.29362383690328936</v>
      </c>
      <c r="AA695" s="20">
        <f t="shared" si="125"/>
        <v>0.70637616309671059</v>
      </c>
      <c r="AB695" s="21">
        <f t="shared" si="126"/>
        <v>1</v>
      </c>
    </row>
    <row r="696" spans="1:28" outlineLevel="3" x14ac:dyDescent="0.25">
      <c r="A696" s="37"/>
      <c r="B696" s="37"/>
      <c r="C696" s="36" t="s">
        <v>462</v>
      </c>
      <c r="D696" s="37"/>
      <c r="E696" s="37"/>
      <c r="F696" s="37"/>
      <c r="G696" s="37"/>
      <c r="H696" s="37"/>
      <c r="I696" s="38"/>
      <c r="J696" s="39">
        <f t="shared" ref="J696:X696" si="135">SUBTOTAL(9,J678:J695)</f>
        <v>154113392581</v>
      </c>
      <c r="K696" s="40">
        <f t="shared" si="135"/>
        <v>154150377577</v>
      </c>
      <c r="L696" s="40">
        <f t="shared" si="135"/>
        <v>0</v>
      </c>
      <c r="M696" s="40">
        <f t="shared" si="135"/>
        <v>351695600</v>
      </c>
      <c r="N696" s="40">
        <v>0</v>
      </c>
      <c r="O696" s="40">
        <f t="shared" si="135"/>
        <v>154502073177</v>
      </c>
      <c r="P696" s="40">
        <f t="shared" si="135"/>
        <v>0</v>
      </c>
      <c r="Q696" s="40">
        <f t="shared" si="135"/>
        <v>17842007780.32</v>
      </c>
      <c r="R696" s="40">
        <f t="shared" si="135"/>
        <v>0</v>
      </c>
      <c r="S696" s="40">
        <f t="shared" si="135"/>
        <v>43373523230.829994</v>
      </c>
      <c r="T696" s="40">
        <f t="shared" si="135"/>
        <v>43373523230.829994</v>
      </c>
      <c r="U696" s="40">
        <f t="shared" si="135"/>
        <v>92934846565.850006</v>
      </c>
      <c r="V696" s="40">
        <f t="shared" si="135"/>
        <v>92934846565.850006</v>
      </c>
      <c r="W696" s="40">
        <f t="shared" si="135"/>
        <v>0</v>
      </c>
      <c r="X696" s="40">
        <f t="shared" si="135"/>
        <v>93286542165.850006</v>
      </c>
      <c r="Y696" s="41">
        <f t="shared" si="123"/>
        <v>0.2813715017283327</v>
      </c>
      <c r="Z696" s="41">
        <f t="shared" si="124"/>
        <v>0.28073101116993171</v>
      </c>
      <c r="AA696" s="41">
        <f t="shared" si="125"/>
        <v>0.11548070141350088</v>
      </c>
      <c r="AB696" s="41">
        <f t="shared" si="126"/>
        <v>0.39621171258343257</v>
      </c>
    </row>
    <row r="697" spans="1:28" ht="210" outlineLevel="4" x14ac:dyDescent="0.25">
      <c r="A697" s="15" t="s">
        <v>347</v>
      </c>
      <c r="B697" s="16" t="s">
        <v>423</v>
      </c>
      <c r="C697" s="16" t="s">
        <v>64</v>
      </c>
      <c r="D697" s="16" t="s">
        <v>365</v>
      </c>
      <c r="E697" s="16"/>
      <c r="F697" s="16">
        <v>457</v>
      </c>
      <c r="G697" s="16">
        <v>1120</v>
      </c>
      <c r="H697" s="16">
        <v>3480</v>
      </c>
      <c r="I697" s="17" t="s">
        <v>426</v>
      </c>
      <c r="J697" s="33">
        <v>0</v>
      </c>
      <c r="K697" s="33">
        <v>0</v>
      </c>
      <c r="L697" s="33">
        <v>0</v>
      </c>
      <c r="M697" s="33">
        <v>0</v>
      </c>
      <c r="N697" s="33">
        <v>0</v>
      </c>
      <c r="O697" s="33">
        <v>0</v>
      </c>
      <c r="P697" s="33">
        <v>0</v>
      </c>
      <c r="Q697" s="33">
        <v>0</v>
      </c>
      <c r="R697" s="33">
        <v>0</v>
      </c>
      <c r="S697" s="33">
        <v>0</v>
      </c>
      <c r="T697" s="33">
        <v>0</v>
      </c>
      <c r="U697" s="33">
        <v>0</v>
      </c>
      <c r="V697" s="33">
        <v>0</v>
      </c>
      <c r="W697" s="33">
        <v>0</v>
      </c>
      <c r="X697" s="33">
        <v>0</v>
      </c>
      <c r="Y697" s="20">
        <f t="shared" ref="Y697:Y701" si="136">IF(O697=0,0,$S697/$K697)</f>
        <v>0</v>
      </c>
      <c r="Z697" s="20">
        <f t="shared" ref="Z697:Z701" si="137">IF(O697=0,0,$S697/$O697)</f>
        <v>0</v>
      </c>
      <c r="AA697" s="20">
        <v>0</v>
      </c>
      <c r="AB697" s="21">
        <f t="shared" si="126"/>
        <v>0</v>
      </c>
    </row>
    <row r="698" spans="1:28" ht="210" outlineLevel="4" x14ac:dyDescent="0.25">
      <c r="A698" s="15" t="s">
        <v>347</v>
      </c>
      <c r="B698" s="16" t="s">
        <v>423</v>
      </c>
      <c r="C698" s="16" t="s">
        <v>64</v>
      </c>
      <c r="D698" s="16" t="s">
        <v>365</v>
      </c>
      <c r="E698" s="16"/>
      <c r="F698" s="16">
        <v>522</v>
      </c>
      <c r="G698" s="16">
        <v>1120</v>
      </c>
      <c r="H698" s="16">
        <v>3480</v>
      </c>
      <c r="I698" s="17" t="s">
        <v>427</v>
      </c>
      <c r="J698" s="33">
        <v>0</v>
      </c>
      <c r="K698" s="33">
        <v>0</v>
      </c>
      <c r="L698" s="33">
        <v>0</v>
      </c>
      <c r="M698" s="33">
        <v>0</v>
      </c>
      <c r="N698" s="33">
        <v>0</v>
      </c>
      <c r="O698" s="33">
        <v>0</v>
      </c>
      <c r="P698" s="33">
        <v>0</v>
      </c>
      <c r="Q698" s="33">
        <v>0</v>
      </c>
      <c r="R698" s="33">
        <v>0</v>
      </c>
      <c r="S698" s="33">
        <v>0</v>
      </c>
      <c r="T698" s="33">
        <v>0</v>
      </c>
      <c r="U698" s="33">
        <v>0</v>
      </c>
      <c r="V698" s="33">
        <v>0</v>
      </c>
      <c r="W698" s="33">
        <v>0</v>
      </c>
      <c r="X698" s="33">
        <v>0</v>
      </c>
      <c r="Y698" s="20">
        <f t="shared" si="136"/>
        <v>0</v>
      </c>
      <c r="Z698" s="20">
        <f t="shared" si="137"/>
        <v>0</v>
      </c>
      <c r="AA698" s="20">
        <v>0</v>
      </c>
      <c r="AB698" s="21">
        <f t="shared" si="126"/>
        <v>0</v>
      </c>
    </row>
    <row r="699" spans="1:28" ht="180" outlineLevel="4" x14ac:dyDescent="0.25">
      <c r="A699" s="15" t="s">
        <v>347</v>
      </c>
      <c r="B699" s="16" t="s">
        <v>423</v>
      </c>
      <c r="C699" s="16" t="s">
        <v>64</v>
      </c>
      <c r="D699" s="16" t="s">
        <v>365</v>
      </c>
      <c r="E699" s="16"/>
      <c r="F699" s="16">
        <v>540</v>
      </c>
      <c r="G699" s="16">
        <v>1120</v>
      </c>
      <c r="H699" s="16">
        <v>3480</v>
      </c>
      <c r="I699" s="17" t="s">
        <v>428</v>
      </c>
      <c r="J699" s="33">
        <v>0</v>
      </c>
      <c r="K699" s="33">
        <v>0</v>
      </c>
      <c r="L699" s="33">
        <v>0</v>
      </c>
      <c r="M699" s="33">
        <v>0</v>
      </c>
      <c r="N699" s="33">
        <v>0</v>
      </c>
      <c r="O699" s="33">
        <v>0</v>
      </c>
      <c r="P699" s="33">
        <v>0</v>
      </c>
      <c r="Q699" s="33">
        <v>0</v>
      </c>
      <c r="R699" s="33">
        <v>0</v>
      </c>
      <c r="S699" s="33">
        <v>0</v>
      </c>
      <c r="T699" s="33">
        <v>0</v>
      </c>
      <c r="U699" s="33">
        <v>0</v>
      </c>
      <c r="V699" s="33">
        <v>0</v>
      </c>
      <c r="W699" s="33">
        <v>0</v>
      </c>
      <c r="X699" s="33">
        <v>0</v>
      </c>
      <c r="Y699" s="20">
        <f t="shared" si="136"/>
        <v>0</v>
      </c>
      <c r="Z699" s="20">
        <f t="shared" si="137"/>
        <v>0</v>
      </c>
      <c r="AA699" s="20">
        <v>0</v>
      </c>
      <c r="AB699" s="21">
        <f t="shared" si="126"/>
        <v>0</v>
      </c>
    </row>
    <row r="700" spans="1:28" ht="210" outlineLevel="4" x14ac:dyDescent="0.25">
      <c r="A700" s="15" t="s">
        <v>347</v>
      </c>
      <c r="B700" s="16" t="s">
        <v>423</v>
      </c>
      <c r="C700" s="16" t="s">
        <v>64</v>
      </c>
      <c r="D700" s="16" t="s">
        <v>365</v>
      </c>
      <c r="E700" s="16"/>
      <c r="F700" s="16">
        <v>664</v>
      </c>
      <c r="G700" s="16">
        <v>1120</v>
      </c>
      <c r="H700" s="16">
        <v>3480</v>
      </c>
      <c r="I700" s="17" t="s">
        <v>429</v>
      </c>
      <c r="J700" s="33">
        <v>0</v>
      </c>
      <c r="K700" s="33">
        <v>0</v>
      </c>
      <c r="L700" s="33">
        <v>0</v>
      </c>
      <c r="M700" s="33">
        <v>0</v>
      </c>
      <c r="N700" s="33">
        <v>0</v>
      </c>
      <c r="O700" s="33">
        <v>0</v>
      </c>
      <c r="P700" s="33">
        <v>0</v>
      </c>
      <c r="Q700" s="33">
        <v>0</v>
      </c>
      <c r="R700" s="33">
        <v>0</v>
      </c>
      <c r="S700" s="33">
        <v>0</v>
      </c>
      <c r="T700" s="33">
        <v>0</v>
      </c>
      <c r="U700" s="33">
        <v>0</v>
      </c>
      <c r="V700" s="33">
        <v>0</v>
      </c>
      <c r="W700" s="33">
        <v>0</v>
      </c>
      <c r="X700" s="33">
        <v>0</v>
      </c>
      <c r="Y700" s="20">
        <f t="shared" si="136"/>
        <v>0</v>
      </c>
      <c r="Z700" s="20">
        <f t="shared" si="137"/>
        <v>0</v>
      </c>
      <c r="AA700" s="20">
        <v>0</v>
      </c>
      <c r="AB700" s="21">
        <f t="shared" si="126"/>
        <v>0</v>
      </c>
    </row>
    <row r="701" spans="1:28" outlineLevel="3" x14ac:dyDescent="0.25">
      <c r="A701" s="37"/>
      <c r="B701" s="37"/>
      <c r="C701" s="36" t="s">
        <v>463</v>
      </c>
      <c r="D701" s="37"/>
      <c r="E701" s="37"/>
      <c r="F701" s="37"/>
      <c r="G701" s="37"/>
      <c r="H701" s="37"/>
      <c r="I701" s="38"/>
      <c r="J701" s="40">
        <f t="shared" ref="J701:X701" si="138">SUBTOTAL(9,J697:J700)</f>
        <v>0</v>
      </c>
      <c r="K701" s="40">
        <f t="shared" si="138"/>
        <v>0</v>
      </c>
      <c r="L701" s="40">
        <f t="shared" si="138"/>
        <v>0</v>
      </c>
      <c r="M701" s="40">
        <f t="shared" si="138"/>
        <v>0</v>
      </c>
      <c r="N701" s="40">
        <v>0</v>
      </c>
      <c r="O701" s="40">
        <f t="shared" si="138"/>
        <v>0</v>
      </c>
      <c r="P701" s="40">
        <f t="shared" si="138"/>
        <v>0</v>
      </c>
      <c r="Q701" s="40">
        <f t="shared" si="138"/>
        <v>0</v>
      </c>
      <c r="R701" s="40">
        <f t="shared" si="138"/>
        <v>0</v>
      </c>
      <c r="S701" s="40">
        <f t="shared" si="138"/>
        <v>0</v>
      </c>
      <c r="T701" s="40">
        <f t="shared" si="138"/>
        <v>0</v>
      </c>
      <c r="U701" s="40">
        <f t="shared" si="138"/>
        <v>0</v>
      </c>
      <c r="V701" s="40">
        <f t="shared" si="138"/>
        <v>0</v>
      </c>
      <c r="W701" s="40">
        <f t="shared" si="138"/>
        <v>0</v>
      </c>
      <c r="X701" s="40">
        <f t="shared" si="138"/>
        <v>0</v>
      </c>
      <c r="Y701" s="41">
        <f t="shared" si="136"/>
        <v>0</v>
      </c>
      <c r="Z701" s="41">
        <f t="shared" si="137"/>
        <v>0</v>
      </c>
      <c r="AA701" s="41">
        <v>0</v>
      </c>
      <c r="AB701" s="41">
        <f t="shared" si="126"/>
        <v>0</v>
      </c>
    </row>
    <row r="702" spans="1:28" ht="120" outlineLevel="4" x14ac:dyDescent="0.25">
      <c r="A702" s="15" t="s">
        <v>347</v>
      </c>
      <c r="B702" s="16" t="s">
        <v>423</v>
      </c>
      <c r="C702" s="16" t="s">
        <v>137</v>
      </c>
      <c r="D702" s="16" t="s">
        <v>138</v>
      </c>
      <c r="E702" s="16" t="s">
        <v>52</v>
      </c>
      <c r="F702" s="16" t="s">
        <v>33</v>
      </c>
      <c r="G702" s="16">
        <v>1310</v>
      </c>
      <c r="H702" s="16">
        <v>3480</v>
      </c>
      <c r="I702" s="17" t="s">
        <v>139</v>
      </c>
      <c r="J702" s="32">
        <v>113235310</v>
      </c>
      <c r="K702" s="33">
        <v>113235310</v>
      </c>
      <c r="L702" s="33">
        <v>0</v>
      </c>
      <c r="M702" s="33">
        <v>0</v>
      </c>
      <c r="N702" s="33">
        <v>0</v>
      </c>
      <c r="O702" s="33">
        <v>113235310</v>
      </c>
      <c r="P702" s="33">
        <v>0</v>
      </c>
      <c r="Q702" s="33">
        <v>88647671.769999996</v>
      </c>
      <c r="R702" s="33">
        <v>0</v>
      </c>
      <c r="S702" s="33">
        <v>24587638.23</v>
      </c>
      <c r="T702" s="33">
        <v>24587638.23</v>
      </c>
      <c r="U702" s="33">
        <v>0</v>
      </c>
      <c r="V702" s="33">
        <v>0</v>
      </c>
      <c r="W702" s="33">
        <v>0</v>
      </c>
      <c r="X702" s="33">
        <v>3.7252902984619141E-9</v>
      </c>
      <c r="Y702" s="20">
        <f t="shared" si="123"/>
        <v>0.21713755391317427</v>
      </c>
      <c r="Z702" s="20">
        <f t="shared" si="124"/>
        <v>0.21713755391317427</v>
      </c>
      <c r="AA702" s="20">
        <f t="shared" si="125"/>
        <v>0.78286244608682576</v>
      </c>
      <c r="AB702" s="21">
        <f t="shared" si="126"/>
        <v>1</v>
      </c>
    </row>
    <row r="703" spans="1:28" ht="225" outlineLevel="4" x14ac:dyDescent="0.25">
      <c r="A703" s="15" t="s">
        <v>347</v>
      </c>
      <c r="B703" s="16" t="s">
        <v>423</v>
      </c>
      <c r="C703" s="16" t="s">
        <v>137</v>
      </c>
      <c r="D703" s="16" t="s">
        <v>138</v>
      </c>
      <c r="E703" s="16" t="s">
        <v>430</v>
      </c>
      <c r="F703" s="16" t="s">
        <v>33</v>
      </c>
      <c r="G703" s="16">
        <v>1310</v>
      </c>
      <c r="H703" s="16">
        <v>3480</v>
      </c>
      <c r="I703" s="17" t="s">
        <v>431</v>
      </c>
      <c r="J703" s="32">
        <v>263994208</v>
      </c>
      <c r="K703" s="33">
        <v>263994208</v>
      </c>
      <c r="L703" s="33">
        <v>0</v>
      </c>
      <c r="M703" s="33">
        <v>0</v>
      </c>
      <c r="N703" s="33">
        <v>0</v>
      </c>
      <c r="O703" s="33">
        <v>263994208</v>
      </c>
      <c r="P703" s="33">
        <v>0</v>
      </c>
      <c r="Q703" s="33">
        <v>65998554</v>
      </c>
      <c r="R703" s="33">
        <v>0</v>
      </c>
      <c r="S703" s="33">
        <v>0</v>
      </c>
      <c r="T703" s="33">
        <v>0</v>
      </c>
      <c r="U703" s="33">
        <v>0</v>
      </c>
      <c r="V703" s="33">
        <v>197995654</v>
      </c>
      <c r="W703" s="33">
        <v>0</v>
      </c>
      <c r="X703" s="33">
        <v>197995654</v>
      </c>
      <c r="Y703" s="20">
        <f t="shared" si="123"/>
        <v>0</v>
      </c>
      <c r="Z703" s="20">
        <f t="shared" si="124"/>
        <v>0</v>
      </c>
      <c r="AA703" s="20">
        <f t="shared" si="125"/>
        <v>0.25000000757592378</v>
      </c>
      <c r="AB703" s="21">
        <f t="shared" si="126"/>
        <v>0.25000000757592378</v>
      </c>
    </row>
    <row r="704" spans="1:28" ht="120" outlineLevel="4" x14ac:dyDescent="0.25">
      <c r="A704" s="15" t="s">
        <v>347</v>
      </c>
      <c r="B704" s="16" t="s">
        <v>423</v>
      </c>
      <c r="C704" s="16" t="s">
        <v>137</v>
      </c>
      <c r="D704" s="16" t="s">
        <v>138</v>
      </c>
      <c r="E704" s="16" t="s">
        <v>140</v>
      </c>
      <c r="F704" s="16" t="s">
        <v>33</v>
      </c>
      <c r="G704" s="16">
        <v>1310</v>
      </c>
      <c r="H704" s="16">
        <v>3480</v>
      </c>
      <c r="I704" s="17" t="s">
        <v>141</v>
      </c>
      <c r="J704" s="32">
        <v>299063301</v>
      </c>
      <c r="K704" s="33">
        <v>299063301</v>
      </c>
      <c r="L704" s="33">
        <v>0</v>
      </c>
      <c r="M704" s="33">
        <v>0</v>
      </c>
      <c r="N704" s="33">
        <v>0</v>
      </c>
      <c r="O704" s="33">
        <v>299063301</v>
      </c>
      <c r="P704" s="33">
        <v>0</v>
      </c>
      <c r="Q704" s="33">
        <v>214505272.83000001</v>
      </c>
      <c r="R704" s="33">
        <v>0</v>
      </c>
      <c r="S704" s="33">
        <v>84558028.170000002</v>
      </c>
      <c r="T704" s="33">
        <v>84558028.170000002</v>
      </c>
      <c r="U704" s="33">
        <v>0</v>
      </c>
      <c r="V704" s="33">
        <v>0</v>
      </c>
      <c r="W704" s="33">
        <v>0</v>
      </c>
      <c r="X704" s="33">
        <v>-1.4901161193847656E-8</v>
      </c>
      <c r="Y704" s="20">
        <f t="shared" si="123"/>
        <v>0.28274291057196616</v>
      </c>
      <c r="Z704" s="20">
        <f t="shared" si="124"/>
        <v>0.28274291057196616</v>
      </c>
      <c r="AA704" s="20">
        <f t="shared" si="125"/>
        <v>0.7172570894280339</v>
      </c>
      <c r="AB704" s="21">
        <f t="shared" si="126"/>
        <v>1</v>
      </c>
    </row>
    <row r="705" spans="1:28" ht="195" outlineLevel="4" x14ac:dyDescent="0.25">
      <c r="A705" s="15" t="s">
        <v>347</v>
      </c>
      <c r="B705" s="16" t="s">
        <v>423</v>
      </c>
      <c r="C705" s="16" t="s">
        <v>137</v>
      </c>
      <c r="D705" s="16" t="s">
        <v>138</v>
      </c>
      <c r="E705" s="16" t="s">
        <v>271</v>
      </c>
      <c r="F705" s="16" t="s">
        <v>33</v>
      </c>
      <c r="G705" s="16">
        <v>1310</v>
      </c>
      <c r="H705" s="16">
        <v>3480</v>
      </c>
      <c r="I705" s="17" t="s">
        <v>432</v>
      </c>
      <c r="J705" s="32">
        <v>6685435108</v>
      </c>
      <c r="K705" s="33">
        <v>6685435108</v>
      </c>
      <c r="L705" s="33">
        <v>0</v>
      </c>
      <c r="M705" s="33">
        <v>190801195</v>
      </c>
      <c r="N705" s="33">
        <v>0</v>
      </c>
      <c r="O705" s="33">
        <v>6876236303</v>
      </c>
      <c r="P705" s="33">
        <v>0</v>
      </c>
      <c r="Q705" s="33">
        <v>122047446.81</v>
      </c>
      <c r="R705" s="33">
        <v>0</v>
      </c>
      <c r="S705" s="33">
        <v>1638481303.54</v>
      </c>
      <c r="T705" s="33">
        <v>1638481303.54</v>
      </c>
      <c r="U705" s="33">
        <v>0</v>
      </c>
      <c r="V705" s="33">
        <v>4924906357.6499996</v>
      </c>
      <c r="W705" s="33">
        <v>0</v>
      </c>
      <c r="X705" s="33">
        <v>5115707552.6499996</v>
      </c>
      <c r="Y705" s="20">
        <f t="shared" si="123"/>
        <v>0.24508222383003048</v>
      </c>
      <c r="Z705" s="20">
        <f t="shared" si="124"/>
        <v>0.23828170402246865</v>
      </c>
      <c r="AA705" s="20">
        <f t="shared" si="125"/>
        <v>1.774916414038193E-2</v>
      </c>
      <c r="AB705" s="21">
        <f t="shared" si="126"/>
        <v>0.25603086816285059</v>
      </c>
    </row>
    <row r="706" spans="1:28" ht="75" outlineLevel="4" x14ac:dyDescent="0.25">
      <c r="A706" s="15" t="s">
        <v>347</v>
      </c>
      <c r="B706" s="16" t="s">
        <v>423</v>
      </c>
      <c r="C706" s="16" t="s">
        <v>137</v>
      </c>
      <c r="D706" s="16" t="s">
        <v>138</v>
      </c>
      <c r="E706" s="16" t="s">
        <v>142</v>
      </c>
      <c r="F706" s="16" t="s">
        <v>33</v>
      </c>
      <c r="G706" s="16">
        <v>1310</v>
      </c>
      <c r="H706" s="16">
        <v>3480</v>
      </c>
      <c r="I706" s="17" t="s">
        <v>353</v>
      </c>
      <c r="J706" s="32">
        <v>1764882222</v>
      </c>
      <c r="K706" s="33">
        <v>1764882222</v>
      </c>
      <c r="L706" s="33">
        <v>0</v>
      </c>
      <c r="M706" s="33">
        <v>0</v>
      </c>
      <c r="N706" s="33">
        <v>0</v>
      </c>
      <c r="O706" s="33">
        <v>1764882222</v>
      </c>
      <c r="P706" s="33">
        <v>0</v>
      </c>
      <c r="Q706" s="33">
        <v>1390013975.25</v>
      </c>
      <c r="R706" s="33">
        <v>0</v>
      </c>
      <c r="S706" s="33">
        <v>374868246.75</v>
      </c>
      <c r="T706" s="33">
        <v>374868246.75</v>
      </c>
      <c r="U706" s="33">
        <v>0</v>
      </c>
      <c r="V706" s="33">
        <v>0</v>
      </c>
      <c r="W706" s="33">
        <v>0</v>
      </c>
      <c r="X706" s="33">
        <v>0</v>
      </c>
      <c r="Y706" s="20">
        <f t="shared" si="123"/>
        <v>0.21240411517386795</v>
      </c>
      <c r="Z706" s="20">
        <f t="shared" si="124"/>
        <v>0.21240411517386795</v>
      </c>
      <c r="AA706" s="20">
        <f t="shared" si="125"/>
        <v>0.78759588482613208</v>
      </c>
      <c r="AB706" s="21">
        <f t="shared" si="126"/>
        <v>1</v>
      </c>
    </row>
    <row r="707" spans="1:28" ht="90" outlineLevel="4" x14ac:dyDescent="0.25">
      <c r="A707" s="15" t="s">
        <v>347</v>
      </c>
      <c r="B707" s="16" t="s">
        <v>423</v>
      </c>
      <c r="C707" s="16" t="s">
        <v>137</v>
      </c>
      <c r="D707" s="16" t="s">
        <v>138</v>
      </c>
      <c r="E707" s="16" t="s">
        <v>275</v>
      </c>
      <c r="F707" s="16" t="s">
        <v>33</v>
      </c>
      <c r="G707" s="16">
        <v>1310</v>
      </c>
      <c r="H707" s="16">
        <v>3480</v>
      </c>
      <c r="I707" s="17" t="s">
        <v>433</v>
      </c>
      <c r="J707" s="32">
        <v>17278606</v>
      </c>
      <c r="K707" s="33">
        <v>17278606</v>
      </c>
      <c r="L707" s="33">
        <v>0</v>
      </c>
      <c r="M707" s="33">
        <v>0</v>
      </c>
      <c r="N707" s="33">
        <v>0</v>
      </c>
      <c r="O707" s="33">
        <v>17278606</v>
      </c>
      <c r="P707" s="33">
        <v>0</v>
      </c>
      <c r="Q707" s="33">
        <v>4319652</v>
      </c>
      <c r="R707" s="33">
        <v>0</v>
      </c>
      <c r="S707" s="33">
        <v>0</v>
      </c>
      <c r="T707" s="33">
        <v>0</v>
      </c>
      <c r="U707" s="33">
        <v>0</v>
      </c>
      <c r="V707" s="33">
        <v>12958954</v>
      </c>
      <c r="W707" s="33">
        <v>0</v>
      </c>
      <c r="X707" s="33">
        <v>12958954</v>
      </c>
      <c r="Y707" s="20">
        <f t="shared" si="123"/>
        <v>0</v>
      </c>
      <c r="Z707" s="20">
        <f t="shared" si="124"/>
        <v>0</v>
      </c>
      <c r="AA707" s="20">
        <f t="shared" si="125"/>
        <v>0.2500000289375196</v>
      </c>
      <c r="AB707" s="21">
        <f t="shared" si="126"/>
        <v>0.2500000289375196</v>
      </c>
    </row>
    <row r="708" spans="1:28" ht="195" outlineLevel="4" x14ac:dyDescent="0.25">
      <c r="A708" s="15" t="s">
        <v>347</v>
      </c>
      <c r="B708" s="16" t="s">
        <v>423</v>
      </c>
      <c r="C708" s="16" t="s">
        <v>137</v>
      </c>
      <c r="D708" s="16" t="s">
        <v>138</v>
      </c>
      <c r="E708" s="16" t="s">
        <v>354</v>
      </c>
      <c r="F708" s="16" t="s">
        <v>33</v>
      </c>
      <c r="G708" s="16">
        <v>1310</v>
      </c>
      <c r="H708" s="16">
        <v>3480</v>
      </c>
      <c r="I708" s="17" t="s">
        <v>434</v>
      </c>
      <c r="J708" s="32">
        <v>35000000</v>
      </c>
      <c r="K708" s="33">
        <v>35000000</v>
      </c>
      <c r="L708" s="33">
        <v>0</v>
      </c>
      <c r="M708" s="33">
        <v>0</v>
      </c>
      <c r="N708" s="33">
        <v>0</v>
      </c>
      <c r="O708" s="33">
        <v>35000000</v>
      </c>
      <c r="P708" s="33">
        <v>0</v>
      </c>
      <c r="Q708" s="33">
        <v>25159978.670000002</v>
      </c>
      <c r="R708" s="33">
        <v>0</v>
      </c>
      <c r="S708" s="33">
        <v>9840021.3300000001</v>
      </c>
      <c r="T708" s="33">
        <v>9840021.3300000001</v>
      </c>
      <c r="U708" s="33">
        <v>0</v>
      </c>
      <c r="V708" s="33">
        <v>0</v>
      </c>
      <c r="W708" s="33">
        <v>0</v>
      </c>
      <c r="X708" s="33">
        <v>-1.862645149230957E-9</v>
      </c>
      <c r="Y708" s="20">
        <f t="shared" si="123"/>
        <v>0.28114346657142858</v>
      </c>
      <c r="Z708" s="20">
        <f t="shared" si="124"/>
        <v>0.28114346657142858</v>
      </c>
      <c r="AA708" s="20">
        <f t="shared" si="125"/>
        <v>0.71885653342857148</v>
      </c>
      <c r="AB708" s="21">
        <f t="shared" si="126"/>
        <v>1</v>
      </c>
    </row>
    <row r="709" spans="1:28" ht="105" outlineLevel="4" x14ac:dyDescent="0.25">
      <c r="A709" s="15" t="s">
        <v>347</v>
      </c>
      <c r="B709" s="16" t="s">
        <v>423</v>
      </c>
      <c r="C709" s="16" t="s">
        <v>137</v>
      </c>
      <c r="D709" s="16" t="s">
        <v>138</v>
      </c>
      <c r="E709" s="16" t="s">
        <v>356</v>
      </c>
      <c r="F709" s="16" t="s">
        <v>33</v>
      </c>
      <c r="G709" s="16">
        <v>1310</v>
      </c>
      <c r="H709" s="16">
        <v>3480</v>
      </c>
      <c r="I709" s="17" t="s">
        <v>435</v>
      </c>
      <c r="J709" s="32">
        <v>8396528</v>
      </c>
      <c r="K709" s="33">
        <v>8396528</v>
      </c>
      <c r="L709" s="33">
        <v>0</v>
      </c>
      <c r="M709" s="33">
        <v>0</v>
      </c>
      <c r="N709" s="33">
        <v>0</v>
      </c>
      <c r="O709" s="33">
        <v>8396528</v>
      </c>
      <c r="P709" s="33">
        <v>0</v>
      </c>
      <c r="Q709" s="33">
        <v>2099133</v>
      </c>
      <c r="R709" s="33">
        <v>0</v>
      </c>
      <c r="S709" s="33">
        <v>0</v>
      </c>
      <c r="T709" s="33">
        <v>0</v>
      </c>
      <c r="U709" s="33">
        <v>0</v>
      </c>
      <c r="V709" s="33">
        <v>6297395</v>
      </c>
      <c r="W709" s="33">
        <v>0</v>
      </c>
      <c r="X709" s="33">
        <v>6297395</v>
      </c>
      <c r="Y709" s="20">
        <f t="shared" si="123"/>
        <v>0</v>
      </c>
      <c r="Z709" s="20">
        <f t="shared" si="124"/>
        <v>0</v>
      </c>
      <c r="AA709" s="20">
        <f t="shared" si="125"/>
        <v>0.25000011909684572</v>
      </c>
      <c r="AB709" s="21">
        <f t="shared" si="126"/>
        <v>0.25000011909684572</v>
      </c>
    </row>
    <row r="710" spans="1:28" ht="105" outlineLevel="4" x14ac:dyDescent="0.25">
      <c r="A710" s="15" t="s">
        <v>347</v>
      </c>
      <c r="B710" s="16" t="s">
        <v>423</v>
      </c>
      <c r="C710" s="16" t="s">
        <v>137</v>
      </c>
      <c r="D710" s="16" t="s">
        <v>138</v>
      </c>
      <c r="E710" s="16" t="s">
        <v>370</v>
      </c>
      <c r="F710" s="16" t="s">
        <v>33</v>
      </c>
      <c r="G710" s="16">
        <v>1310</v>
      </c>
      <c r="H710" s="16">
        <v>3480</v>
      </c>
      <c r="I710" s="17" t="s">
        <v>436</v>
      </c>
      <c r="J710" s="32">
        <v>25421749</v>
      </c>
      <c r="K710" s="33">
        <v>25421749</v>
      </c>
      <c r="L710" s="33">
        <v>0</v>
      </c>
      <c r="M710" s="33">
        <v>0</v>
      </c>
      <c r="N710" s="33">
        <v>0</v>
      </c>
      <c r="O710" s="33">
        <v>25421749</v>
      </c>
      <c r="P710" s="33">
        <v>0</v>
      </c>
      <c r="Q710" s="33">
        <v>2417982.41</v>
      </c>
      <c r="R710" s="33">
        <v>0</v>
      </c>
      <c r="S710" s="33">
        <v>3937457.59</v>
      </c>
      <c r="T710" s="33">
        <v>3937457.59</v>
      </c>
      <c r="U710" s="33">
        <v>0</v>
      </c>
      <c r="V710" s="33">
        <v>19066309</v>
      </c>
      <c r="W710" s="33">
        <v>0</v>
      </c>
      <c r="X710" s="33">
        <v>19066309</v>
      </c>
      <c r="Y710" s="20">
        <f t="shared" si="123"/>
        <v>0.15488539321193046</v>
      </c>
      <c r="Z710" s="20">
        <f t="shared" si="124"/>
        <v>0.15488539321193046</v>
      </c>
      <c r="AA710" s="20">
        <f t="shared" si="125"/>
        <v>9.5114714963160096E-2</v>
      </c>
      <c r="AB710" s="21">
        <f t="shared" si="126"/>
        <v>0.25000010817509055</v>
      </c>
    </row>
    <row r="711" spans="1:28" ht="105" outlineLevel="4" x14ac:dyDescent="0.25">
      <c r="A711" s="15" t="s">
        <v>347</v>
      </c>
      <c r="B711" s="16" t="s">
        <v>423</v>
      </c>
      <c r="C711" s="16" t="s">
        <v>137</v>
      </c>
      <c r="D711" s="16" t="s">
        <v>138</v>
      </c>
      <c r="E711" s="16" t="s">
        <v>148</v>
      </c>
      <c r="F711" s="16" t="s">
        <v>33</v>
      </c>
      <c r="G711" s="16">
        <v>1310</v>
      </c>
      <c r="H711" s="16">
        <v>3480</v>
      </c>
      <c r="I711" s="17" t="s">
        <v>437</v>
      </c>
      <c r="J711" s="32">
        <v>558336</v>
      </c>
      <c r="K711" s="33">
        <v>558336</v>
      </c>
      <c r="L711" s="33">
        <v>0</v>
      </c>
      <c r="M711" s="33">
        <v>0</v>
      </c>
      <c r="N711" s="33">
        <v>0</v>
      </c>
      <c r="O711" s="33">
        <v>558336</v>
      </c>
      <c r="P711" s="33">
        <v>0</v>
      </c>
      <c r="Q711" s="33">
        <v>53105.91</v>
      </c>
      <c r="R711" s="33">
        <v>0</v>
      </c>
      <c r="S711" s="33">
        <v>86478.09</v>
      </c>
      <c r="T711" s="33">
        <v>86478.09</v>
      </c>
      <c r="U711" s="33">
        <v>0</v>
      </c>
      <c r="V711" s="33">
        <v>418752</v>
      </c>
      <c r="W711" s="33">
        <v>0</v>
      </c>
      <c r="X711" s="33">
        <v>418752</v>
      </c>
      <c r="Y711" s="20">
        <f t="shared" si="123"/>
        <v>0.15488539159215955</v>
      </c>
      <c r="Z711" s="20">
        <f t="shared" si="124"/>
        <v>0.15488539159215955</v>
      </c>
      <c r="AA711" s="20">
        <f t="shared" si="125"/>
        <v>9.5114608407840445E-2</v>
      </c>
      <c r="AB711" s="21">
        <f t="shared" si="126"/>
        <v>0.25</v>
      </c>
    </row>
    <row r="712" spans="1:28" ht="105" outlineLevel="4" x14ac:dyDescent="0.25">
      <c r="A712" s="15" t="s">
        <v>347</v>
      </c>
      <c r="B712" s="16" t="s">
        <v>423</v>
      </c>
      <c r="C712" s="16" t="s">
        <v>137</v>
      </c>
      <c r="D712" s="16" t="s">
        <v>138</v>
      </c>
      <c r="E712" s="16" t="s">
        <v>152</v>
      </c>
      <c r="F712" s="16" t="s">
        <v>33</v>
      </c>
      <c r="G712" s="16">
        <v>1310</v>
      </c>
      <c r="H712" s="16">
        <v>3480</v>
      </c>
      <c r="I712" s="17" t="s">
        <v>438</v>
      </c>
      <c r="J712" s="32">
        <v>4192048</v>
      </c>
      <c r="K712" s="33">
        <v>4192048</v>
      </c>
      <c r="L712" s="33">
        <v>0</v>
      </c>
      <c r="M712" s="33">
        <v>0</v>
      </c>
      <c r="N712" s="33">
        <v>0</v>
      </c>
      <c r="O712" s="33">
        <v>4192048</v>
      </c>
      <c r="P712" s="33">
        <v>0</v>
      </c>
      <c r="Q712" s="33">
        <v>1048014</v>
      </c>
      <c r="R712" s="33">
        <v>0</v>
      </c>
      <c r="S712" s="33">
        <v>0</v>
      </c>
      <c r="T712" s="33">
        <v>0</v>
      </c>
      <c r="U712" s="33">
        <v>0</v>
      </c>
      <c r="V712" s="33">
        <v>3144034</v>
      </c>
      <c r="W712" s="33">
        <v>0</v>
      </c>
      <c r="X712" s="33">
        <v>3144034</v>
      </c>
      <c r="Y712" s="20">
        <f t="shared" si="123"/>
        <v>0</v>
      </c>
      <c r="Z712" s="20">
        <f t="shared" si="124"/>
        <v>0</v>
      </c>
      <c r="AA712" s="20">
        <f t="shared" si="125"/>
        <v>0.25000047709377371</v>
      </c>
      <c r="AB712" s="21">
        <f t="shared" si="126"/>
        <v>0.25000047709377371</v>
      </c>
    </row>
    <row r="713" spans="1:28" ht="45" outlineLevel="4" x14ac:dyDescent="0.25">
      <c r="A713" s="15" t="s">
        <v>347</v>
      </c>
      <c r="B713" s="16" t="s">
        <v>423</v>
      </c>
      <c r="C713" s="16" t="s">
        <v>137</v>
      </c>
      <c r="D713" s="16" t="s">
        <v>174</v>
      </c>
      <c r="E713" s="16"/>
      <c r="F713" s="16" t="s">
        <v>33</v>
      </c>
      <c r="G713" s="16">
        <v>1320</v>
      </c>
      <c r="H713" s="16">
        <v>3480</v>
      </c>
      <c r="I713" s="17" t="s">
        <v>175</v>
      </c>
      <c r="J713" s="32">
        <v>1228444901</v>
      </c>
      <c r="K713" s="33">
        <v>1228444901</v>
      </c>
      <c r="L713" s="33">
        <v>0</v>
      </c>
      <c r="M713" s="33">
        <v>0</v>
      </c>
      <c r="N713" s="33">
        <v>0</v>
      </c>
      <c r="O713" s="33">
        <v>1228444901</v>
      </c>
      <c r="P713" s="33">
        <v>0</v>
      </c>
      <c r="Q713" s="33">
        <v>0</v>
      </c>
      <c r="R713" s="33">
        <v>0</v>
      </c>
      <c r="S713" s="33">
        <v>215022460</v>
      </c>
      <c r="T713" s="33">
        <v>215022460</v>
      </c>
      <c r="U713" s="33">
        <v>1013422441</v>
      </c>
      <c r="V713" s="33">
        <v>1013422441</v>
      </c>
      <c r="W713" s="33">
        <v>0</v>
      </c>
      <c r="X713" s="33">
        <v>1013422441</v>
      </c>
      <c r="Y713" s="20">
        <f t="shared" si="123"/>
        <v>0.17503630795729111</v>
      </c>
      <c r="Z713" s="20">
        <f t="shared" si="124"/>
        <v>0.17503630795729111</v>
      </c>
      <c r="AA713" s="20">
        <f t="shared" si="125"/>
        <v>0</v>
      </c>
      <c r="AB713" s="21">
        <f t="shared" si="126"/>
        <v>0.17503630795729111</v>
      </c>
    </row>
    <row r="714" spans="1:28" ht="180" outlineLevel="4" x14ac:dyDescent="0.25">
      <c r="A714" s="15" t="s">
        <v>347</v>
      </c>
      <c r="B714" s="16" t="s">
        <v>423</v>
      </c>
      <c r="C714" s="16" t="s">
        <v>137</v>
      </c>
      <c r="D714" s="16" t="s">
        <v>406</v>
      </c>
      <c r="E714" s="16" t="s">
        <v>140</v>
      </c>
      <c r="F714" s="16" t="s">
        <v>33</v>
      </c>
      <c r="G714" s="16">
        <v>1320</v>
      </c>
      <c r="H714" s="16">
        <v>3310</v>
      </c>
      <c r="I714" s="17" t="s">
        <v>439</v>
      </c>
      <c r="J714" s="32">
        <v>173000000</v>
      </c>
      <c r="K714" s="33">
        <v>173000000</v>
      </c>
      <c r="L714" s="33">
        <v>0</v>
      </c>
      <c r="M714" s="33">
        <v>0</v>
      </c>
      <c r="N714" s="33">
        <v>0</v>
      </c>
      <c r="O714" s="33">
        <v>173000000</v>
      </c>
      <c r="P714" s="33">
        <v>0</v>
      </c>
      <c r="Q714" s="33">
        <v>2736202.78</v>
      </c>
      <c r="R714" s="33">
        <v>0</v>
      </c>
      <c r="S714" s="33">
        <v>40513798.219999999</v>
      </c>
      <c r="T714" s="33">
        <v>40513798.219999999</v>
      </c>
      <c r="U714" s="33">
        <v>0</v>
      </c>
      <c r="V714" s="33">
        <v>129749999</v>
      </c>
      <c r="W714" s="33">
        <v>0</v>
      </c>
      <c r="X714" s="33">
        <v>129749999</v>
      </c>
      <c r="Y714" s="20">
        <f t="shared" si="123"/>
        <v>0.2341838047398844</v>
      </c>
      <c r="Z714" s="20">
        <f t="shared" si="124"/>
        <v>0.2341838047398844</v>
      </c>
      <c r="AA714" s="20">
        <f t="shared" si="125"/>
        <v>1.5816201040462427E-2</v>
      </c>
      <c r="AB714" s="21">
        <f t="shared" si="126"/>
        <v>0.25000000578034681</v>
      </c>
    </row>
    <row r="715" spans="1:28" ht="195" outlineLevel="4" x14ac:dyDescent="0.25">
      <c r="A715" s="15" t="s">
        <v>347</v>
      </c>
      <c r="B715" s="16" t="s">
        <v>423</v>
      </c>
      <c r="C715" s="16" t="s">
        <v>137</v>
      </c>
      <c r="D715" s="16" t="s">
        <v>176</v>
      </c>
      <c r="E715" s="16" t="s">
        <v>140</v>
      </c>
      <c r="F715" s="16" t="s">
        <v>33</v>
      </c>
      <c r="G715" s="16">
        <v>1320</v>
      </c>
      <c r="H715" s="16">
        <v>3420</v>
      </c>
      <c r="I715" s="17" t="s">
        <v>440</v>
      </c>
      <c r="J715" s="32">
        <v>74100000</v>
      </c>
      <c r="K715" s="33">
        <v>74100000</v>
      </c>
      <c r="L715" s="33">
        <v>0</v>
      </c>
      <c r="M715" s="33">
        <v>74100000</v>
      </c>
      <c r="N715" s="33">
        <v>0</v>
      </c>
      <c r="O715" s="33">
        <v>148200000</v>
      </c>
      <c r="P715" s="33">
        <v>0</v>
      </c>
      <c r="Q715" s="33">
        <v>0</v>
      </c>
      <c r="R715" s="33">
        <v>0</v>
      </c>
      <c r="S715" s="33">
        <v>0</v>
      </c>
      <c r="T715" s="33">
        <v>0</v>
      </c>
      <c r="U715" s="33">
        <v>0</v>
      </c>
      <c r="V715" s="33">
        <v>74100000</v>
      </c>
      <c r="W715" s="33">
        <v>0</v>
      </c>
      <c r="X715" s="33">
        <v>148200000</v>
      </c>
      <c r="Y715" s="20">
        <f t="shared" si="123"/>
        <v>0</v>
      </c>
      <c r="Z715" s="20">
        <f t="shared" si="124"/>
        <v>0</v>
      </c>
      <c r="AA715" s="20">
        <f t="shared" si="125"/>
        <v>0</v>
      </c>
      <c r="AB715" s="21">
        <f t="shared" si="126"/>
        <v>0</v>
      </c>
    </row>
    <row r="716" spans="1:28" ht="60" outlineLevel="4" x14ac:dyDescent="0.25">
      <c r="A716" s="15" t="s">
        <v>347</v>
      </c>
      <c r="B716" s="16" t="s">
        <v>423</v>
      </c>
      <c r="C716" s="16" t="s">
        <v>137</v>
      </c>
      <c r="D716" s="16" t="s">
        <v>360</v>
      </c>
      <c r="E716" s="16"/>
      <c r="F716" s="16" t="s">
        <v>33</v>
      </c>
      <c r="G716" s="16">
        <v>1320</v>
      </c>
      <c r="H716" s="16">
        <v>3480</v>
      </c>
      <c r="I716" s="17" t="s">
        <v>414</v>
      </c>
      <c r="J716" s="32">
        <v>4000000</v>
      </c>
      <c r="K716" s="33">
        <v>4000000</v>
      </c>
      <c r="L716" s="33">
        <v>0</v>
      </c>
      <c r="M716" s="33">
        <v>0</v>
      </c>
      <c r="N716" s="33">
        <v>0</v>
      </c>
      <c r="O716" s="33">
        <v>4000000</v>
      </c>
      <c r="P716" s="33">
        <v>0</v>
      </c>
      <c r="Q716" s="33">
        <v>800000</v>
      </c>
      <c r="R716" s="33">
        <v>0</v>
      </c>
      <c r="S716" s="33">
        <v>0</v>
      </c>
      <c r="T716" s="33">
        <v>0</v>
      </c>
      <c r="U716" s="33">
        <v>0</v>
      </c>
      <c r="V716" s="33">
        <v>3200000</v>
      </c>
      <c r="W716" s="33">
        <v>0</v>
      </c>
      <c r="X716" s="33">
        <v>3200000</v>
      </c>
      <c r="Y716" s="20">
        <f t="shared" ref="Y716:Y756" si="139">$S716/$K716</f>
        <v>0</v>
      </c>
      <c r="Z716" s="20">
        <f t="shared" ref="Z716:Z756" si="140">$S716/$O716</f>
        <v>0</v>
      </c>
      <c r="AA716" s="20">
        <f t="shared" ref="AA716:AA756" si="141">(($P716+$Q716+$R716)/$O716)</f>
        <v>0.2</v>
      </c>
      <c r="AB716" s="21">
        <f t="shared" ref="AB716:AB756" si="142">$Z716+$AA716</f>
        <v>0.2</v>
      </c>
    </row>
    <row r="717" spans="1:28" outlineLevel="3" x14ac:dyDescent="0.25">
      <c r="A717" s="37"/>
      <c r="B717" s="37"/>
      <c r="C717" s="36" t="s">
        <v>466</v>
      </c>
      <c r="D717" s="37"/>
      <c r="E717" s="37"/>
      <c r="F717" s="37"/>
      <c r="G717" s="37"/>
      <c r="H717" s="37"/>
      <c r="I717" s="38"/>
      <c r="J717" s="39">
        <f t="shared" ref="J717:X717" si="143">SUBTOTAL(9,J702:J716)</f>
        <v>10697002317</v>
      </c>
      <c r="K717" s="40">
        <f t="shared" si="143"/>
        <v>10697002317</v>
      </c>
      <c r="L717" s="40">
        <f t="shared" si="143"/>
        <v>0</v>
      </c>
      <c r="M717" s="40">
        <f t="shared" si="143"/>
        <v>264901195</v>
      </c>
      <c r="N717" s="40">
        <v>0</v>
      </c>
      <c r="O717" s="40">
        <f t="shared" si="143"/>
        <v>10961903512</v>
      </c>
      <c r="P717" s="40">
        <f t="shared" si="143"/>
        <v>0</v>
      </c>
      <c r="Q717" s="40">
        <f t="shared" si="143"/>
        <v>1919846989.4300003</v>
      </c>
      <c r="R717" s="40">
        <f t="shared" si="143"/>
        <v>0</v>
      </c>
      <c r="S717" s="40">
        <f t="shared" si="143"/>
        <v>2391895431.9199996</v>
      </c>
      <c r="T717" s="40">
        <f t="shared" si="143"/>
        <v>2391895431.9199996</v>
      </c>
      <c r="U717" s="40">
        <f t="shared" si="143"/>
        <v>1013422441</v>
      </c>
      <c r="V717" s="40">
        <f t="shared" si="143"/>
        <v>6385259895.6499996</v>
      </c>
      <c r="W717" s="40">
        <f t="shared" si="143"/>
        <v>0</v>
      </c>
      <c r="X717" s="40">
        <f t="shared" si="143"/>
        <v>6650161090.6499996</v>
      </c>
      <c r="Y717" s="41">
        <f t="shared" si="139"/>
        <v>0.22360427351864054</v>
      </c>
      <c r="Z717" s="41">
        <f t="shared" si="140"/>
        <v>0.21820073760926564</v>
      </c>
      <c r="AA717" s="41">
        <f t="shared" si="141"/>
        <v>0.17513810327999541</v>
      </c>
      <c r="AB717" s="41">
        <f t="shared" si="142"/>
        <v>0.39333884088926108</v>
      </c>
    </row>
    <row r="718" spans="1:28" ht="210" outlineLevel="4" x14ac:dyDescent="0.25">
      <c r="A718" s="15" t="s">
        <v>347</v>
      </c>
      <c r="B718" s="16" t="s">
        <v>423</v>
      </c>
      <c r="C718" s="16" t="s">
        <v>195</v>
      </c>
      <c r="D718" s="16" t="s">
        <v>196</v>
      </c>
      <c r="E718" s="16" t="s">
        <v>144</v>
      </c>
      <c r="F718" s="16" t="s">
        <v>455</v>
      </c>
      <c r="G718" s="16">
        <v>2310</v>
      </c>
      <c r="H718" s="16">
        <v>3480</v>
      </c>
      <c r="I718" s="17" t="s">
        <v>441</v>
      </c>
      <c r="J718" s="32">
        <v>927775267</v>
      </c>
      <c r="K718" s="33">
        <v>927775267</v>
      </c>
      <c r="L718" s="33">
        <v>0</v>
      </c>
      <c r="M718" s="33">
        <v>0</v>
      </c>
      <c r="N718" s="33">
        <v>0</v>
      </c>
      <c r="O718" s="33">
        <v>927775267</v>
      </c>
      <c r="P718" s="33">
        <v>0</v>
      </c>
      <c r="Q718" s="33">
        <v>463887634</v>
      </c>
      <c r="R718" s="33">
        <v>0</v>
      </c>
      <c r="S718" s="33">
        <v>0</v>
      </c>
      <c r="T718" s="33">
        <v>0</v>
      </c>
      <c r="U718" s="33">
        <v>0</v>
      </c>
      <c r="V718" s="33">
        <v>463887633</v>
      </c>
      <c r="W718" s="33">
        <v>0</v>
      </c>
      <c r="X718" s="33">
        <v>463887633</v>
      </c>
      <c r="Y718" s="20">
        <f t="shared" si="139"/>
        <v>0</v>
      </c>
      <c r="Z718" s="20">
        <f t="shared" si="140"/>
        <v>0</v>
      </c>
      <c r="AA718" s="20">
        <f t="shared" si="141"/>
        <v>0.50000000053892357</v>
      </c>
      <c r="AB718" s="21">
        <f t="shared" si="142"/>
        <v>0.50000000053892357</v>
      </c>
    </row>
    <row r="719" spans="1:28" outlineLevel="3" x14ac:dyDescent="0.25">
      <c r="A719" s="37"/>
      <c r="B719" s="37"/>
      <c r="C719" s="36" t="s">
        <v>467</v>
      </c>
      <c r="D719" s="37"/>
      <c r="E719" s="37"/>
      <c r="F719" s="37"/>
      <c r="G719" s="37"/>
      <c r="H719" s="37"/>
      <c r="I719" s="38"/>
      <c r="J719" s="39">
        <f t="shared" ref="J719:X719" si="144">SUBTOTAL(9,J718:J718)</f>
        <v>927775267</v>
      </c>
      <c r="K719" s="40">
        <f t="shared" si="144"/>
        <v>927775267</v>
      </c>
      <c r="L719" s="40">
        <f t="shared" si="144"/>
        <v>0</v>
      </c>
      <c r="M719" s="40">
        <f t="shared" si="144"/>
        <v>0</v>
      </c>
      <c r="N719" s="40">
        <v>0</v>
      </c>
      <c r="O719" s="40">
        <f t="shared" si="144"/>
        <v>927775267</v>
      </c>
      <c r="P719" s="40">
        <f t="shared" si="144"/>
        <v>0</v>
      </c>
      <c r="Q719" s="40">
        <f t="shared" si="144"/>
        <v>463887634</v>
      </c>
      <c r="R719" s="40">
        <f t="shared" si="144"/>
        <v>0</v>
      </c>
      <c r="S719" s="40">
        <f t="shared" si="144"/>
        <v>0</v>
      </c>
      <c r="T719" s="40">
        <f t="shared" si="144"/>
        <v>0</v>
      </c>
      <c r="U719" s="40">
        <f t="shared" si="144"/>
        <v>0</v>
      </c>
      <c r="V719" s="40">
        <f t="shared" si="144"/>
        <v>463887633</v>
      </c>
      <c r="W719" s="40">
        <f t="shared" si="144"/>
        <v>0</v>
      </c>
      <c r="X719" s="40">
        <f t="shared" si="144"/>
        <v>463887633</v>
      </c>
      <c r="Y719" s="41">
        <f t="shared" si="139"/>
        <v>0</v>
      </c>
      <c r="Z719" s="41">
        <f t="shared" si="140"/>
        <v>0</v>
      </c>
      <c r="AA719" s="41">
        <f t="shared" si="141"/>
        <v>0.50000000053892357</v>
      </c>
      <c r="AB719" s="41">
        <f t="shared" si="142"/>
        <v>0.50000000053892357</v>
      </c>
    </row>
    <row r="720" spans="1:28" outlineLevel="2" x14ac:dyDescent="0.25">
      <c r="A720" s="37"/>
      <c r="B720" s="37" t="s">
        <v>460</v>
      </c>
      <c r="C720" s="36"/>
      <c r="D720" s="37"/>
      <c r="E720" s="37"/>
      <c r="F720" s="37"/>
      <c r="G720" s="37"/>
      <c r="H720" s="37"/>
      <c r="I720" s="38"/>
      <c r="J720" s="39">
        <f t="shared" ref="J720:X720" si="145">SUBTOTAL(9,J678:J718)</f>
        <v>165738170165</v>
      </c>
      <c r="K720" s="40">
        <f t="shared" si="145"/>
        <v>165775155161</v>
      </c>
      <c r="L720" s="40">
        <f t="shared" si="145"/>
        <v>0</v>
      </c>
      <c r="M720" s="40">
        <f t="shared" si="145"/>
        <v>616596795</v>
      </c>
      <c r="N720" s="40">
        <v>0</v>
      </c>
      <c r="O720" s="40">
        <f t="shared" si="145"/>
        <v>166391751956</v>
      </c>
      <c r="P720" s="40">
        <f t="shared" si="145"/>
        <v>0</v>
      </c>
      <c r="Q720" s="40">
        <f t="shared" si="145"/>
        <v>20225742403.75</v>
      </c>
      <c r="R720" s="40">
        <f t="shared" si="145"/>
        <v>0</v>
      </c>
      <c r="S720" s="40">
        <f t="shared" si="145"/>
        <v>45765418662.749992</v>
      </c>
      <c r="T720" s="40">
        <f t="shared" si="145"/>
        <v>45765418662.749992</v>
      </c>
      <c r="U720" s="40">
        <f t="shared" si="145"/>
        <v>93948269006.850006</v>
      </c>
      <c r="V720" s="40">
        <f t="shared" si="145"/>
        <v>99783994094.5</v>
      </c>
      <c r="W720" s="40">
        <f t="shared" si="145"/>
        <v>0</v>
      </c>
      <c r="X720" s="40">
        <f t="shared" si="145"/>
        <v>100400590889.5</v>
      </c>
      <c r="Y720" s="41">
        <f t="shared" si="139"/>
        <v>0.27606922532090439</v>
      </c>
      <c r="Z720" s="41">
        <f t="shared" si="140"/>
        <v>0.27504619745125364</v>
      </c>
      <c r="AA720" s="41">
        <f t="shared" si="141"/>
        <v>0.12155495789898539</v>
      </c>
      <c r="AB720" s="41">
        <f t="shared" si="142"/>
        <v>0.39660115535023904</v>
      </c>
    </row>
    <row r="721" spans="1:28" outlineLevel="4" x14ac:dyDescent="0.25">
      <c r="A721" s="15" t="s">
        <v>347</v>
      </c>
      <c r="B721" s="16" t="s">
        <v>442</v>
      </c>
      <c r="C721" s="16" t="s">
        <v>31</v>
      </c>
      <c r="D721" s="16" t="s">
        <v>32</v>
      </c>
      <c r="E721" s="16"/>
      <c r="F721" s="16">
        <v>280</v>
      </c>
      <c r="G721" s="16">
        <v>1111</v>
      </c>
      <c r="H721" s="16">
        <v>3480</v>
      </c>
      <c r="I721" s="17" t="s">
        <v>34</v>
      </c>
      <c r="J721" s="32">
        <v>47329559585</v>
      </c>
      <c r="K721" s="33">
        <v>47329559585</v>
      </c>
      <c r="L721" s="33">
        <v>0</v>
      </c>
      <c r="M721" s="33">
        <v>0</v>
      </c>
      <c r="N721" s="33">
        <v>0</v>
      </c>
      <c r="O721" s="33">
        <v>47329559585</v>
      </c>
      <c r="P721" s="33">
        <v>0</v>
      </c>
      <c r="Q721" s="33">
        <v>0</v>
      </c>
      <c r="R721" s="33">
        <v>0</v>
      </c>
      <c r="S721" s="33">
        <v>10755625957.32</v>
      </c>
      <c r="T721" s="33">
        <v>10755625957.32</v>
      </c>
      <c r="U721" s="33">
        <v>36573933627.68</v>
      </c>
      <c r="V721" s="33">
        <v>36573933627.68</v>
      </c>
      <c r="W721" s="33">
        <v>0</v>
      </c>
      <c r="X721" s="33">
        <v>36573933627.68</v>
      </c>
      <c r="Y721" s="20">
        <f t="shared" si="139"/>
        <v>0.22724965226020705</v>
      </c>
      <c r="Z721" s="20">
        <f t="shared" si="140"/>
        <v>0.22724965226020705</v>
      </c>
      <c r="AA721" s="20">
        <f t="shared" si="141"/>
        <v>0</v>
      </c>
      <c r="AB721" s="21">
        <f t="shared" si="142"/>
        <v>0.22724965226020705</v>
      </c>
    </row>
    <row r="722" spans="1:28" outlineLevel="4" x14ac:dyDescent="0.25">
      <c r="A722" s="15" t="s">
        <v>347</v>
      </c>
      <c r="B722" s="16" t="s">
        <v>442</v>
      </c>
      <c r="C722" s="16" t="s">
        <v>31</v>
      </c>
      <c r="D722" s="16" t="s">
        <v>35</v>
      </c>
      <c r="E722" s="16"/>
      <c r="F722" s="16">
        <v>280</v>
      </c>
      <c r="G722" s="16">
        <v>1111</v>
      </c>
      <c r="H722" s="16">
        <v>3480</v>
      </c>
      <c r="I722" s="17" t="s">
        <v>36</v>
      </c>
      <c r="J722" s="32">
        <v>1657510831</v>
      </c>
      <c r="K722" s="33">
        <v>1657510831</v>
      </c>
      <c r="L722" s="33">
        <v>0</v>
      </c>
      <c r="M722" s="33">
        <v>0</v>
      </c>
      <c r="N722" s="33">
        <v>0</v>
      </c>
      <c r="O722" s="33">
        <v>1657510831</v>
      </c>
      <c r="P722" s="33">
        <v>0</v>
      </c>
      <c r="Q722" s="33">
        <v>0</v>
      </c>
      <c r="R722" s="33">
        <v>0</v>
      </c>
      <c r="S722" s="33">
        <v>566251292.37</v>
      </c>
      <c r="T722" s="33">
        <v>566251292.37</v>
      </c>
      <c r="U722" s="33">
        <v>1091259538.6300001</v>
      </c>
      <c r="V722" s="33">
        <v>1091259538.6300001</v>
      </c>
      <c r="W722" s="33">
        <v>0</v>
      </c>
      <c r="X722" s="33">
        <v>1091259538.6300001</v>
      </c>
      <c r="Y722" s="20">
        <f t="shared" si="139"/>
        <v>0.34162750660782865</v>
      </c>
      <c r="Z722" s="20">
        <f t="shared" si="140"/>
        <v>0.34162750660782865</v>
      </c>
      <c r="AA722" s="20">
        <f t="shared" si="141"/>
        <v>0</v>
      </c>
      <c r="AB722" s="21">
        <f t="shared" si="142"/>
        <v>0.34162750660782865</v>
      </c>
    </row>
    <row r="723" spans="1:28" outlineLevel="4" x14ac:dyDescent="0.25">
      <c r="A723" s="15" t="s">
        <v>347</v>
      </c>
      <c r="B723" s="16" t="s">
        <v>442</v>
      </c>
      <c r="C723" s="16" t="s">
        <v>31</v>
      </c>
      <c r="D723" s="16" t="s">
        <v>348</v>
      </c>
      <c r="E723" s="16"/>
      <c r="F723" s="16">
        <v>280</v>
      </c>
      <c r="G723" s="16">
        <v>1111</v>
      </c>
      <c r="H723" s="16">
        <v>3480</v>
      </c>
      <c r="I723" s="17" t="s">
        <v>349</v>
      </c>
      <c r="J723" s="32">
        <v>35431323</v>
      </c>
      <c r="K723" s="33">
        <v>35431323</v>
      </c>
      <c r="L723" s="33">
        <v>0</v>
      </c>
      <c r="M723" s="33">
        <v>0</v>
      </c>
      <c r="N723" s="33">
        <v>0</v>
      </c>
      <c r="O723" s="33">
        <v>35431323</v>
      </c>
      <c r="P723" s="33">
        <v>0</v>
      </c>
      <c r="Q723" s="33">
        <v>0</v>
      </c>
      <c r="R723" s="33">
        <v>0</v>
      </c>
      <c r="S723" s="33">
        <v>7714140.8499999996</v>
      </c>
      <c r="T723" s="33">
        <v>7714140.8499999996</v>
      </c>
      <c r="U723" s="33">
        <v>27717182.149999999</v>
      </c>
      <c r="V723" s="33">
        <v>27717182.149999999</v>
      </c>
      <c r="W723" s="33">
        <v>0</v>
      </c>
      <c r="X723" s="33">
        <v>27717182.149999999</v>
      </c>
      <c r="Y723" s="20">
        <f t="shared" si="139"/>
        <v>0.21772093720576</v>
      </c>
      <c r="Z723" s="20">
        <f t="shared" si="140"/>
        <v>0.21772093720576</v>
      </c>
      <c r="AA723" s="20">
        <f t="shared" si="141"/>
        <v>0</v>
      </c>
      <c r="AB723" s="21">
        <f t="shared" si="142"/>
        <v>0.21772093720576</v>
      </c>
    </row>
    <row r="724" spans="1:28" outlineLevel="4" x14ac:dyDescent="0.25">
      <c r="A724" s="15" t="s">
        <v>347</v>
      </c>
      <c r="B724" s="16" t="s">
        <v>442</v>
      </c>
      <c r="C724" s="16" t="s">
        <v>31</v>
      </c>
      <c r="D724" s="16" t="s">
        <v>350</v>
      </c>
      <c r="E724" s="16"/>
      <c r="F724" s="16" t="s">
        <v>33</v>
      </c>
      <c r="G724" s="16">
        <v>1111</v>
      </c>
      <c r="H724" s="16">
        <v>3480</v>
      </c>
      <c r="I724" s="17" t="s">
        <v>351</v>
      </c>
      <c r="J724" s="32">
        <v>20060481</v>
      </c>
      <c r="K724" s="33">
        <v>20060481</v>
      </c>
      <c r="L724" s="33">
        <v>0</v>
      </c>
      <c r="M724" s="33">
        <v>0</v>
      </c>
      <c r="N724" s="33">
        <v>0</v>
      </c>
      <c r="O724" s="33">
        <v>20060481</v>
      </c>
      <c r="P724" s="33">
        <v>0</v>
      </c>
      <c r="Q724" s="33">
        <v>18238726.870000001</v>
      </c>
      <c r="R724" s="33">
        <v>0</v>
      </c>
      <c r="S724" s="33">
        <v>1821754.13</v>
      </c>
      <c r="T724" s="33">
        <v>1821754.13</v>
      </c>
      <c r="U724" s="33">
        <v>0</v>
      </c>
      <c r="V724" s="33">
        <v>0</v>
      </c>
      <c r="W724" s="33">
        <v>0</v>
      </c>
      <c r="X724" s="33">
        <v>-9.3132257461547852E-10</v>
      </c>
      <c r="Y724" s="20">
        <f t="shared" si="139"/>
        <v>9.0813083195761854E-2</v>
      </c>
      <c r="Z724" s="20">
        <f t="shared" si="140"/>
        <v>9.0813083195761854E-2</v>
      </c>
      <c r="AA724" s="20">
        <f t="shared" si="141"/>
        <v>0.90918691680423824</v>
      </c>
      <c r="AB724" s="21">
        <f t="shared" si="142"/>
        <v>1</v>
      </c>
    </row>
    <row r="725" spans="1:28" outlineLevel="4" x14ac:dyDescent="0.25">
      <c r="A725" s="15" t="s">
        <v>347</v>
      </c>
      <c r="B725" s="16" t="s">
        <v>442</v>
      </c>
      <c r="C725" s="16" t="s">
        <v>31</v>
      </c>
      <c r="D725" s="16" t="s">
        <v>41</v>
      </c>
      <c r="E725" s="16"/>
      <c r="F725" s="16">
        <v>280</v>
      </c>
      <c r="G725" s="16">
        <v>1111</v>
      </c>
      <c r="H725" s="16">
        <v>3480</v>
      </c>
      <c r="I725" s="17" t="s">
        <v>42</v>
      </c>
      <c r="J725" s="32">
        <v>8950670875</v>
      </c>
      <c r="K725" s="33">
        <v>8950670875</v>
      </c>
      <c r="L725" s="33">
        <v>0</v>
      </c>
      <c r="M725" s="33">
        <v>0</v>
      </c>
      <c r="N725" s="33">
        <v>0</v>
      </c>
      <c r="O725" s="33">
        <v>8950670875</v>
      </c>
      <c r="P725" s="33">
        <v>0</v>
      </c>
      <c r="Q725" s="33">
        <v>0</v>
      </c>
      <c r="R725" s="33">
        <v>0</v>
      </c>
      <c r="S725" s="33">
        <v>2169430771.3499999</v>
      </c>
      <c r="T725" s="33">
        <v>2169430771.3499999</v>
      </c>
      <c r="U725" s="33">
        <v>6781240103.6499996</v>
      </c>
      <c r="V725" s="33">
        <v>6781240103.6499996</v>
      </c>
      <c r="W725" s="33">
        <v>0</v>
      </c>
      <c r="X725" s="33">
        <v>6781240103.6499996</v>
      </c>
      <c r="Y725" s="20">
        <f t="shared" si="139"/>
        <v>0.24237633152274743</v>
      </c>
      <c r="Z725" s="20">
        <f t="shared" si="140"/>
        <v>0.24237633152274743</v>
      </c>
      <c r="AA725" s="20">
        <f t="shared" si="141"/>
        <v>0</v>
      </c>
      <c r="AB725" s="21">
        <f t="shared" si="142"/>
        <v>0.24237633152274743</v>
      </c>
    </row>
    <row r="726" spans="1:28" ht="30" outlineLevel="4" x14ac:dyDescent="0.25">
      <c r="A726" s="15" t="s">
        <v>347</v>
      </c>
      <c r="B726" s="16" t="s">
        <v>442</v>
      </c>
      <c r="C726" s="16" t="s">
        <v>31</v>
      </c>
      <c r="D726" s="16" t="s">
        <v>43</v>
      </c>
      <c r="E726" s="16"/>
      <c r="F726" s="16">
        <v>280</v>
      </c>
      <c r="G726" s="16">
        <v>1111</v>
      </c>
      <c r="H726" s="16">
        <v>3480</v>
      </c>
      <c r="I726" s="17" t="s">
        <v>44</v>
      </c>
      <c r="J726" s="32">
        <v>2395331851</v>
      </c>
      <c r="K726" s="33">
        <v>2395331851</v>
      </c>
      <c r="L726" s="33">
        <v>0</v>
      </c>
      <c r="M726" s="33">
        <v>0</v>
      </c>
      <c r="N726" s="33">
        <v>0</v>
      </c>
      <c r="O726" s="33">
        <v>2395331851</v>
      </c>
      <c r="P726" s="33">
        <v>0</v>
      </c>
      <c r="Q726" s="33">
        <v>0</v>
      </c>
      <c r="R726" s="33">
        <v>0</v>
      </c>
      <c r="S726" s="33">
        <v>628957278.73000002</v>
      </c>
      <c r="T726" s="33">
        <v>628957278.73000002</v>
      </c>
      <c r="U726" s="33">
        <v>1766374572.27</v>
      </c>
      <c r="V726" s="33">
        <v>1766374572.27</v>
      </c>
      <c r="W726" s="33">
        <v>0</v>
      </c>
      <c r="X726" s="33">
        <v>1766374572.27</v>
      </c>
      <c r="Y726" s="20">
        <f t="shared" si="139"/>
        <v>0.26257625993134259</v>
      </c>
      <c r="Z726" s="20">
        <f t="shared" si="140"/>
        <v>0.26257625993134259</v>
      </c>
      <c r="AA726" s="20">
        <f t="shared" si="141"/>
        <v>0</v>
      </c>
      <c r="AB726" s="21">
        <f t="shared" si="142"/>
        <v>0.26257625993134259</v>
      </c>
    </row>
    <row r="727" spans="1:28" outlineLevel="4" x14ac:dyDescent="0.25">
      <c r="A727" s="15" t="s">
        <v>347</v>
      </c>
      <c r="B727" s="16" t="s">
        <v>442</v>
      </c>
      <c r="C727" s="16" t="s">
        <v>31</v>
      </c>
      <c r="D727" s="16" t="s">
        <v>45</v>
      </c>
      <c r="E727" s="16"/>
      <c r="F727" s="16" t="s">
        <v>33</v>
      </c>
      <c r="G727" s="16">
        <v>1111</v>
      </c>
      <c r="H727" s="16">
        <v>3480</v>
      </c>
      <c r="I727" s="17" t="s">
        <v>46</v>
      </c>
      <c r="J727" s="32">
        <v>6150075712</v>
      </c>
      <c r="K727" s="33">
        <v>6150075712</v>
      </c>
      <c r="L727" s="33">
        <v>0</v>
      </c>
      <c r="M727" s="33">
        <v>0</v>
      </c>
      <c r="N727" s="33">
        <v>0</v>
      </c>
      <c r="O727" s="33">
        <v>6150075712</v>
      </c>
      <c r="P727" s="33">
        <v>0</v>
      </c>
      <c r="Q727" s="33">
        <v>0</v>
      </c>
      <c r="R727" s="33">
        <v>0</v>
      </c>
      <c r="S727" s="33">
        <v>132367565.44</v>
      </c>
      <c r="T727" s="33">
        <v>132367565.44</v>
      </c>
      <c r="U727" s="33">
        <v>6017708146.5600004</v>
      </c>
      <c r="V727" s="33">
        <v>6017708146.5600004</v>
      </c>
      <c r="W727" s="33">
        <v>0</v>
      </c>
      <c r="X727" s="33">
        <v>6017708146.5600004</v>
      </c>
      <c r="Y727" s="20">
        <f t="shared" si="139"/>
        <v>2.1522916406008629E-2</v>
      </c>
      <c r="Z727" s="20">
        <f t="shared" si="140"/>
        <v>2.1522916406008629E-2</v>
      </c>
      <c r="AA727" s="20">
        <f t="shared" si="141"/>
        <v>0</v>
      </c>
      <c r="AB727" s="21">
        <f t="shared" si="142"/>
        <v>2.1522916406008629E-2</v>
      </c>
    </row>
    <row r="728" spans="1:28" outlineLevel="4" x14ac:dyDescent="0.25">
      <c r="A728" s="15" t="s">
        <v>347</v>
      </c>
      <c r="B728" s="16" t="s">
        <v>442</v>
      </c>
      <c r="C728" s="16" t="s">
        <v>31</v>
      </c>
      <c r="D728" s="16" t="s">
        <v>47</v>
      </c>
      <c r="E728" s="16"/>
      <c r="F728" s="16" t="s">
        <v>33</v>
      </c>
      <c r="G728" s="16">
        <v>1111</v>
      </c>
      <c r="H728" s="16">
        <v>3480</v>
      </c>
      <c r="I728" s="17" t="s">
        <v>48</v>
      </c>
      <c r="J728" s="32">
        <v>5564773454</v>
      </c>
      <c r="K728" s="33">
        <v>5564773454</v>
      </c>
      <c r="L728" s="33">
        <v>0</v>
      </c>
      <c r="M728" s="33">
        <v>0</v>
      </c>
      <c r="N728" s="33">
        <v>0</v>
      </c>
      <c r="O728" s="33">
        <v>5564773454</v>
      </c>
      <c r="P728" s="33">
        <v>0</v>
      </c>
      <c r="Q728" s="33">
        <v>3167468.49</v>
      </c>
      <c r="R728" s="33">
        <v>0</v>
      </c>
      <c r="S728" s="33">
        <v>5362723131.9399996</v>
      </c>
      <c r="T728" s="33">
        <v>5362723131.9399996</v>
      </c>
      <c r="U728" s="33">
        <v>198882853.56999999</v>
      </c>
      <c r="V728" s="33">
        <v>198882853.56999999</v>
      </c>
      <c r="W728" s="33">
        <v>0</v>
      </c>
      <c r="X728" s="33">
        <v>198882853.57000065</v>
      </c>
      <c r="Y728" s="20">
        <f t="shared" si="139"/>
        <v>0.96369118640135021</v>
      </c>
      <c r="Z728" s="20">
        <f t="shared" si="140"/>
        <v>0.96369118640135021</v>
      </c>
      <c r="AA728" s="20">
        <f t="shared" si="141"/>
        <v>5.6919989936395359E-4</v>
      </c>
      <c r="AB728" s="21">
        <f t="shared" si="142"/>
        <v>0.9642603863007142</v>
      </c>
    </row>
    <row r="729" spans="1:28" outlineLevel="4" x14ac:dyDescent="0.25">
      <c r="A729" s="15" t="s">
        <v>347</v>
      </c>
      <c r="B729" s="16" t="s">
        <v>442</v>
      </c>
      <c r="C729" s="16" t="s">
        <v>31</v>
      </c>
      <c r="D729" s="16" t="s">
        <v>49</v>
      </c>
      <c r="E729" s="16"/>
      <c r="F729" s="16">
        <v>280</v>
      </c>
      <c r="G729" s="16">
        <v>1111</v>
      </c>
      <c r="H729" s="16">
        <v>3480</v>
      </c>
      <c r="I729" s="17" t="s">
        <v>50</v>
      </c>
      <c r="J729" s="32">
        <v>11732309998</v>
      </c>
      <c r="K729" s="33">
        <v>11732309998</v>
      </c>
      <c r="L729" s="33">
        <v>0</v>
      </c>
      <c r="M729" s="33">
        <v>0</v>
      </c>
      <c r="N729" s="33">
        <v>0</v>
      </c>
      <c r="O729" s="33">
        <v>11732309998</v>
      </c>
      <c r="P729" s="33">
        <v>0</v>
      </c>
      <c r="Q729" s="33">
        <v>0</v>
      </c>
      <c r="R729" s="33">
        <v>0</v>
      </c>
      <c r="S729" s="33">
        <v>2462306238.21</v>
      </c>
      <c r="T729" s="33">
        <v>2462306238.21</v>
      </c>
      <c r="U729" s="33">
        <v>9270003759.7900009</v>
      </c>
      <c r="V729" s="33">
        <v>9270003759.7900009</v>
      </c>
      <c r="W729" s="33">
        <v>0</v>
      </c>
      <c r="X729" s="33">
        <v>9270003759.7900009</v>
      </c>
      <c r="Y729" s="20">
        <f t="shared" si="139"/>
        <v>0.20987394968507889</v>
      </c>
      <c r="Z729" s="20">
        <f t="shared" si="140"/>
        <v>0.20987394968507889</v>
      </c>
      <c r="AA729" s="20">
        <f t="shared" si="141"/>
        <v>0</v>
      </c>
      <c r="AB729" s="21">
        <f t="shared" si="142"/>
        <v>0.20987394968507889</v>
      </c>
    </row>
    <row r="730" spans="1:28" ht="120" outlineLevel="4" x14ac:dyDescent="0.25">
      <c r="A730" s="15" t="s">
        <v>347</v>
      </c>
      <c r="B730" s="16" t="s">
        <v>442</v>
      </c>
      <c r="C730" s="16" t="s">
        <v>31</v>
      </c>
      <c r="D730" s="16" t="s">
        <v>51</v>
      </c>
      <c r="E730" s="16" t="s">
        <v>52</v>
      </c>
      <c r="F730" s="16" t="s">
        <v>33</v>
      </c>
      <c r="G730" s="16">
        <v>1112</v>
      </c>
      <c r="H730" s="16">
        <v>3480</v>
      </c>
      <c r="I730" s="17" t="s">
        <v>53</v>
      </c>
      <c r="J730" s="32">
        <v>7188753439</v>
      </c>
      <c r="K730" s="33">
        <v>7188753439</v>
      </c>
      <c r="L730" s="33">
        <v>0</v>
      </c>
      <c r="M730" s="33">
        <v>0</v>
      </c>
      <c r="N730" s="33">
        <v>0</v>
      </c>
      <c r="O730" s="33">
        <v>7188753439</v>
      </c>
      <c r="P730" s="33">
        <v>0</v>
      </c>
      <c r="Q730" s="33">
        <v>5328410967</v>
      </c>
      <c r="R730" s="33">
        <v>0</v>
      </c>
      <c r="S730" s="33">
        <v>1860342472</v>
      </c>
      <c r="T730" s="33">
        <v>1860342472</v>
      </c>
      <c r="U730" s="33">
        <v>0</v>
      </c>
      <c r="V730" s="33">
        <v>0</v>
      </c>
      <c r="W730" s="33">
        <v>0</v>
      </c>
      <c r="X730" s="33">
        <v>0</v>
      </c>
      <c r="Y730" s="20">
        <f t="shared" si="139"/>
        <v>0.25878512704405471</v>
      </c>
      <c r="Z730" s="20">
        <f t="shared" si="140"/>
        <v>0.25878512704405471</v>
      </c>
      <c r="AA730" s="20">
        <f t="shared" si="141"/>
        <v>0.74121487295594535</v>
      </c>
      <c r="AB730" s="21">
        <f t="shared" si="142"/>
        <v>1</v>
      </c>
    </row>
    <row r="731" spans="1:28" ht="210" outlineLevel="4" x14ac:dyDescent="0.25">
      <c r="A731" s="15" t="s">
        <v>347</v>
      </c>
      <c r="B731" s="16" t="s">
        <v>442</v>
      </c>
      <c r="C731" s="16" t="s">
        <v>31</v>
      </c>
      <c r="D731" s="16" t="s">
        <v>51</v>
      </c>
      <c r="E731" s="16" t="s">
        <v>52</v>
      </c>
      <c r="F731" s="16">
        <v>522</v>
      </c>
      <c r="G731" s="16">
        <v>1112</v>
      </c>
      <c r="H731" s="16">
        <v>3420</v>
      </c>
      <c r="I731" s="17" t="s">
        <v>364</v>
      </c>
      <c r="J731" s="33">
        <v>0</v>
      </c>
      <c r="K731" s="33">
        <v>0</v>
      </c>
      <c r="L731" s="33">
        <v>0</v>
      </c>
      <c r="M731" s="33">
        <v>0</v>
      </c>
      <c r="N731" s="33">
        <v>0</v>
      </c>
      <c r="O731" s="33">
        <v>0</v>
      </c>
      <c r="P731" s="33">
        <v>0</v>
      </c>
      <c r="Q731" s="33">
        <v>0</v>
      </c>
      <c r="R731" s="33">
        <v>0</v>
      </c>
      <c r="S731" s="33">
        <v>0</v>
      </c>
      <c r="T731" s="33">
        <v>0</v>
      </c>
      <c r="U731" s="33">
        <v>0</v>
      </c>
      <c r="V731" s="33">
        <v>0</v>
      </c>
      <c r="W731" s="33">
        <v>0</v>
      </c>
      <c r="X731" s="33">
        <v>0</v>
      </c>
      <c r="Y731" s="20">
        <f t="shared" ref="Y731:Y732" si="146">IF(O731=0,0,$S731/$K731)</f>
        <v>0</v>
      </c>
      <c r="Z731" s="20">
        <f t="shared" ref="Z731:Z732" si="147">IF(O731=0,0,$S731/$O731)</f>
        <v>0</v>
      </c>
      <c r="AA731" s="20">
        <v>0</v>
      </c>
      <c r="AB731" s="21">
        <f t="shared" si="142"/>
        <v>0</v>
      </c>
    </row>
    <row r="732" spans="1:28" ht="210" outlineLevel="4" x14ac:dyDescent="0.25">
      <c r="A732" s="15" t="s">
        <v>347</v>
      </c>
      <c r="B732" s="16" t="s">
        <v>442</v>
      </c>
      <c r="C732" s="16" t="s">
        <v>31</v>
      </c>
      <c r="D732" s="16" t="s">
        <v>51</v>
      </c>
      <c r="E732" s="16" t="s">
        <v>52</v>
      </c>
      <c r="F732" s="16">
        <v>523</v>
      </c>
      <c r="G732" s="16">
        <v>1112</v>
      </c>
      <c r="H732" s="16">
        <v>3420</v>
      </c>
      <c r="I732" s="17" t="s">
        <v>364</v>
      </c>
      <c r="J732" s="33">
        <v>0</v>
      </c>
      <c r="K732" s="33">
        <v>0</v>
      </c>
      <c r="L732" s="33">
        <v>0</v>
      </c>
      <c r="M732" s="33">
        <v>0</v>
      </c>
      <c r="N732" s="33">
        <v>0</v>
      </c>
      <c r="O732" s="33">
        <v>0</v>
      </c>
      <c r="P732" s="33">
        <v>0</v>
      </c>
      <c r="Q732" s="33">
        <v>0</v>
      </c>
      <c r="R732" s="33">
        <v>0</v>
      </c>
      <c r="S732" s="33">
        <v>0</v>
      </c>
      <c r="T732" s="33">
        <v>0</v>
      </c>
      <c r="U732" s="33">
        <v>0</v>
      </c>
      <c r="V732" s="33">
        <v>0</v>
      </c>
      <c r="W732" s="33">
        <v>0</v>
      </c>
      <c r="X732" s="33">
        <v>0</v>
      </c>
      <c r="Y732" s="20">
        <f t="shared" si="146"/>
        <v>0</v>
      </c>
      <c r="Z732" s="20">
        <f t="shared" si="147"/>
        <v>0</v>
      </c>
      <c r="AA732" s="20">
        <v>0</v>
      </c>
      <c r="AB732" s="21">
        <f t="shared" si="142"/>
        <v>0</v>
      </c>
    </row>
    <row r="733" spans="1:28" ht="75" outlineLevel="4" x14ac:dyDescent="0.25">
      <c r="A733" s="15" t="s">
        <v>347</v>
      </c>
      <c r="B733" s="16" t="s">
        <v>442</v>
      </c>
      <c r="C733" s="16" t="s">
        <v>31</v>
      </c>
      <c r="D733" s="16" t="s">
        <v>54</v>
      </c>
      <c r="E733" s="16" t="s">
        <v>52</v>
      </c>
      <c r="F733" s="16" t="s">
        <v>33</v>
      </c>
      <c r="G733" s="16">
        <v>1112</v>
      </c>
      <c r="H733" s="16">
        <v>3480</v>
      </c>
      <c r="I733" s="17" t="s">
        <v>55</v>
      </c>
      <c r="J733" s="32">
        <v>388581267</v>
      </c>
      <c r="K733" s="33">
        <v>388581267</v>
      </c>
      <c r="L733" s="33">
        <v>0</v>
      </c>
      <c r="M733" s="33">
        <v>0</v>
      </c>
      <c r="N733" s="33">
        <v>0</v>
      </c>
      <c r="O733" s="33">
        <v>388581267</v>
      </c>
      <c r="P733" s="33">
        <v>0</v>
      </c>
      <c r="Q733" s="33">
        <v>288065061</v>
      </c>
      <c r="R733" s="33">
        <v>0</v>
      </c>
      <c r="S733" s="33">
        <v>100516206</v>
      </c>
      <c r="T733" s="33">
        <v>100516206</v>
      </c>
      <c r="U733" s="33">
        <v>0</v>
      </c>
      <c r="V733" s="33">
        <v>0</v>
      </c>
      <c r="W733" s="33">
        <v>0</v>
      </c>
      <c r="X733" s="33">
        <v>0</v>
      </c>
      <c r="Y733" s="20">
        <f t="shared" si="139"/>
        <v>0.25867486298561065</v>
      </c>
      <c r="Z733" s="20">
        <f t="shared" si="140"/>
        <v>0.25867486298561065</v>
      </c>
      <c r="AA733" s="20">
        <f t="shared" si="141"/>
        <v>0.74132513701438929</v>
      </c>
      <c r="AB733" s="21">
        <f t="shared" si="142"/>
        <v>1</v>
      </c>
    </row>
    <row r="734" spans="1:28" ht="120" outlineLevel="4" x14ac:dyDescent="0.25">
      <c r="A734" s="15" t="s">
        <v>347</v>
      </c>
      <c r="B734" s="16" t="s">
        <v>442</v>
      </c>
      <c r="C734" s="16" t="s">
        <v>31</v>
      </c>
      <c r="D734" s="16" t="s">
        <v>56</v>
      </c>
      <c r="E734" s="16" t="s">
        <v>52</v>
      </c>
      <c r="F734" s="16" t="s">
        <v>33</v>
      </c>
      <c r="G734" s="16">
        <v>1112</v>
      </c>
      <c r="H734" s="16">
        <v>3480</v>
      </c>
      <c r="I734" s="17" t="s">
        <v>57</v>
      </c>
      <c r="J734" s="32">
        <v>241378882</v>
      </c>
      <c r="K734" s="33">
        <v>241378882</v>
      </c>
      <c r="L734" s="33">
        <v>0</v>
      </c>
      <c r="M734" s="33">
        <v>0</v>
      </c>
      <c r="N734" s="33">
        <v>0</v>
      </c>
      <c r="O734" s="33">
        <v>241378882</v>
      </c>
      <c r="P734" s="33">
        <v>0</v>
      </c>
      <c r="Q734" s="33">
        <v>201804103</v>
      </c>
      <c r="R734" s="33">
        <v>0</v>
      </c>
      <c r="S734" s="33">
        <v>39574779</v>
      </c>
      <c r="T734" s="33">
        <v>39574779</v>
      </c>
      <c r="U734" s="33">
        <v>0</v>
      </c>
      <c r="V734" s="33">
        <v>0</v>
      </c>
      <c r="W734" s="33">
        <v>0</v>
      </c>
      <c r="X734" s="33">
        <v>0</v>
      </c>
      <c r="Y734" s="20">
        <f t="shared" si="139"/>
        <v>0.1639529468033579</v>
      </c>
      <c r="Z734" s="20">
        <f t="shared" si="140"/>
        <v>0.1639529468033579</v>
      </c>
      <c r="AA734" s="20">
        <f t="shared" si="141"/>
        <v>0.83604705319664208</v>
      </c>
      <c r="AB734" s="21">
        <f t="shared" si="142"/>
        <v>1</v>
      </c>
    </row>
    <row r="735" spans="1:28" ht="90" outlineLevel="4" x14ac:dyDescent="0.25">
      <c r="A735" s="15" t="s">
        <v>347</v>
      </c>
      <c r="B735" s="16" t="s">
        <v>442</v>
      </c>
      <c r="C735" s="16" t="s">
        <v>31</v>
      </c>
      <c r="D735" s="16" t="s">
        <v>58</v>
      </c>
      <c r="E735" s="16" t="s">
        <v>52</v>
      </c>
      <c r="F735" s="16" t="s">
        <v>33</v>
      </c>
      <c r="G735" s="16">
        <v>1112</v>
      </c>
      <c r="H735" s="16">
        <v>3480</v>
      </c>
      <c r="I735" s="17" t="s">
        <v>59</v>
      </c>
      <c r="J735" s="32">
        <v>2331487602</v>
      </c>
      <c r="K735" s="33">
        <v>2331487602</v>
      </c>
      <c r="L735" s="33">
        <v>0</v>
      </c>
      <c r="M735" s="33">
        <v>0</v>
      </c>
      <c r="N735" s="33">
        <v>0</v>
      </c>
      <c r="O735" s="33">
        <v>2331487602</v>
      </c>
      <c r="P735" s="33">
        <v>0</v>
      </c>
      <c r="Q735" s="33">
        <v>1728412826</v>
      </c>
      <c r="R735" s="33">
        <v>0</v>
      </c>
      <c r="S735" s="33">
        <v>603074776</v>
      </c>
      <c r="T735" s="33">
        <v>603074776</v>
      </c>
      <c r="U735" s="33">
        <v>0</v>
      </c>
      <c r="V735" s="33">
        <v>0</v>
      </c>
      <c r="W735" s="33">
        <v>0</v>
      </c>
      <c r="X735" s="33">
        <v>0</v>
      </c>
      <c r="Y735" s="20">
        <f t="shared" si="139"/>
        <v>0.2586652296510904</v>
      </c>
      <c r="Z735" s="20">
        <f t="shared" si="140"/>
        <v>0.2586652296510904</v>
      </c>
      <c r="AA735" s="20">
        <f t="shared" si="141"/>
        <v>0.7413347703489096</v>
      </c>
      <c r="AB735" s="21">
        <f t="shared" si="142"/>
        <v>1</v>
      </c>
    </row>
    <row r="736" spans="1:28" ht="90" outlineLevel="4" x14ac:dyDescent="0.25">
      <c r="A736" s="15" t="s">
        <v>347</v>
      </c>
      <c r="B736" s="16" t="s">
        <v>442</v>
      </c>
      <c r="C736" s="16" t="s">
        <v>31</v>
      </c>
      <c r="D736" s="16" t="s">
        <v>60</v>
      </c>
      <c r="E736" s="16" t="s">
        <v>52</v>
      </c>
      <c r="F736" s="16" t="s">
        <v>33</v>
      </c>
      <c r="G736" s="16">
        <v>1112</v>
      </c>
      <c r="H736" s="16">
        <v>3480</v>
      </c>
      <c r="I736" s="17" t="s">
        <v>61</v>
      </c>
      <c r="J736" s="32">
        <v>1165743801</v>
      </c>
      <c r="K736" s="33">
        <v>1165743801</v>
      </c>
      <c r="L736" s="33">
        <v>0</v>
      </c>
      <c r="M736" s="33">
        <v>0</v>
      </c>
      <c r="N736" s="33">
        <v>0</v>
      </c>
      <c r="O736" s="33">
        <v>1165743801</v>
      </c>
      <c r="P736" s="33">
        <v>0</v>
      </c>
      <c r="Q736" s="33">
        <v>864206696</v>
      </c>
      <c r="R736" s="33">
        <v>0</v>
      </c>
      <c r="S736" s="33">
        <v>301537105</v>
      </c>
      <c r="T736" s="33">
        <v>301537105</v>
      </c>
      <c r="U736" s="33">
        <v>0</v>
      </c>
      <c r="V736" s="33">
        <v>0</v>
      </c>
      <c r="W736" s="33">
        <v>0</v>
      </c>
      <c r="X736" s="33">
        <v>0</v>
      </c>
      <c r="Y736" s="20">
        <f t="shared" si="139"/>
        <v>0.25866498688762918</v>
      </c>
      <c r="Z736" s="20">
        <f t="shared" si="140"/>
        <v>0.25866498688762918</v>
      </c>
      <c r="AA736" s="20">
        <f t="shared" si="141"/>
        <v>0.74133501311237082</v>
      </c>
      <c r="AB736" s="21">
        <f t="shared" si="142"/>
        <v>1</v>
      </c>
    </row>
    <row r="737" spans="1:28" ht="75" outlineLevel="4" x14ac:dyDescent="0.25">
      <c r="A737" s="15" t="s">
        <v>347</v>
      </c>
      <c r="B737" s="16" t="s">
        <v>442</v>
      </c>
      <c r="C737" s="16" t="s">
        <v>31</v>
      </c>
      <c r="D737" s="16" t="s">
        <v>62</v>
      </c>
      <c r="E737" s="16" t="s">
        <v>52</v>
      </c>
      <c r="F737" s="16" t="s">
        <v>33</v>
      </c>
      <c r="G737" s="16">
        <v>1112</v>
      </c>
      <c r="H737" s="16">
        <v>3480</v>
      </c>
      <c r="I737" s="17" t="s">
        <v>63</v>
      </c>
      <c r="J737" s="32">
        <v>4809889427</v>
      </c>
      <c r="K737" s="33">
        <v>4809889427</v>
      </c>
      <c r="L737" s="33">
        <v>0</v>
      </c>
      <c r="M737" s="33">
        <v>0</v>
      </c>
      <c r="N737" s="33">
        <v>0</v>
      </c>
      <c r="O737" s="33">
        <v>4809889427</v>
      </c>
      <c r="P737" s="33">
        <v>0</v>
      </c>
      <c r="Q737" s="33">
        <v>3504130783.1399999</v>
      </c>
      <c r="R737" s="33">
        <v>0</v>
      </c>
      <c r="S737" s="33">
        <v>1305758643.8599999</v>
      </c>
      <c r="T737" s="33">
        <v>1305758643.8599999</v>
      </c>
      <c r="U737" s="33">
        <v>0</v>
      </c>
      <c r="V737" s="33">
        <v>0</v>
      </c>
      <c r="W737" s="33">
        <v>0</v>
      </c>
      <c r="X737" s="33">
        <v>2.384185791015625E-7</v>
      </c>
      <c r="Y737" s="20">
        <f t="shared" si="139"/>
        <v>0.27147373420482579</v>
      </c>
      <c r="Z737" s="20">
        <f t="shared" si="140"/>
        <v>0.27147373420482579</v>
      </c>
      <c r="AA737" s="20">
        <f t="shared" si="141"/>
        <v>0.7285262657951741</v>
      </c>
      <c r="AB737" s="21">
        <f t="shared" si="142"/>
        <v>0.99999999999999989</v>
      </c>
    </row>
    <row r="738" spans="1:28" outlineLevel="3" x14ac:dyDescent="0.25">
      <c r="A738" s="37"/>
      <c r="B738" s="37"/>
      <c r="C738" s="36" t="s">
        <v>462</v>
      </c>
      <c r="D738" s="37"/>
      <c r="E738" s="37"/>
      <c r="F738" s="37"/>
      <c r="G738" s="37"/>
      <c r="H738" s="37"/>
      <c r="I738" s="38"/>
      <c r="J738" s="39">
        <f t="shared" ref="J738:X738" si="148">SUBTOTAL(9,J721:J737)</f>
        <v>99961558528</v>
      </c>
      <c r="K738" s="40">
        <f t="shared" si="148"/>
        <v>99961558528</v>
      </c>
      <c r="L738" s="40">
        <f t="shared" si="148"/>
        <v>0</v>
      </c>
      <c r="M738" s="40">
        <f t="shared" si="148"/>
        <v>0</v>
      </c>
      <c r="N738" s="40">
        <v>0</v>
      </c>
      <c r="O738" s="40">
        <f t="shared" si="148"/>
        <v>99961558528</v>
      </c>
      <c r="P738" s="40">
        <f t="shared" si="148"/>
        <v>0</v>
      </c>
      <c r="Q738" s="40">
        <f t="shared" si="148"/>
        <v>11936436631.5</v>
      </c>
      <c r="R738" s="40">
        <f t="shared" si="148"/>
        <v>0</v>
      </c>
      <c r="S738" s="40">
        <f t="shared" si="148"/>
        <v>26298002112.200001</v>
      </c>
      <c r="T738" s="40">
        <f t="shared" si="148"/>
        <v>26298002112.200001</v>
      </c>
      <c r="U738" s="40">
        <f t="shared" si="148"/>
        <v>61727119784.299995</v>
      </c>
      <c r="V738" s="40">
        <f t="shared" si="148"/>
        <v>61727119784.299995</v>
      </c>
      <c r="W738" s="40">
        <f t="shared" si="148"/>
        <v>0</v>
      </c>
      <c r="X738" s="40">
        <f t="shared" si="148"/>
        <v>61727119784.299995</v>
      </c>
      <c r="Y738" s="41">
        <f t="shared" si="139"/>
        <v>0.26308115338991767</v>
      </c>
      <c r="Z738" s="41">
        <f t="shared" si="140"/>
        <v>0.26308115338991767</v>
      </c>
      <c r="AA738" s="41">
        <f t="shared" si="141"/>
        <v>0.11941026938026894</v>
      </c>
      <c r="AB738" s="41">
        <f t="shared" si="142"/>
        <v>0.38249142277018661</v>
      </c>
    </row>
    <row r="739" spans="1:28" ht="210" outlineLevel="4" x14ac:dyDescent="0.25">
      <c r="A739" s="15" t="s">
        <v>347</v>
      </c>
      <c r="B739" s="16" t="s">
        <v>442</v>
      </c>
      <c r="C739" s="16" t="s">
        <v>64</v>
      </c>
      <c r="D739" s="16" t="s">
        <v>365</v>
      </c>
      <c r="E739" s="16"/>
      <c r="F739" s="16">
        <v>522</v>
      </c>
      <c r="G739" s="16">
        <v>1120</v>
      </c>
      <c r="H739" s="16">
        <v>3480</v>
      </c>
      <c r="I739" s="17" t="s">
        <v>443</v>
      </c>
      <c r="J739" s="33">
        <v>0</v>
      </c>
      <c r="K739" s="33">
        <v>0</v>
      </c>
      <c r="L739" s="33">
        <v>0</v>
      </c>
      <c r="M739" s="33">
        <v>0</v>
      </c>
      <c r="N739" s="33">
        <v>0</v>
      </c>
      <c r="O739" s="33">
        <v>0</v>
      </c>
      <c r="P739" s="33">
        <v>0</v>
      </c>
      <c r="Q739" s="33">
        <v>0</v>
      </c>
      <c r="R739" s="33">
        <v>0</v>
      </c>
      <c r="S739" s="33">
        <v>0</v>
      </c>
      <c r="T739" s="33">
        <v>0</v>
      </c>
      <c r="U739" s="33">
        <v>0</v>
      </c>
      <c r="V739" s="33">
        <v>0</v>
      </c>
      <c r="W739" s="33">
        <v>0</v>
      </c>
      <c r="X739" s="33">
        <v>0</v>
      </c>
      <c r="Y739" s="20">
        <f t="shared" ref="Y739:Y741" si="149">IF(O739=0,0,$S739/$K739)</f>
        <v>0</v>
      </c>
      <c r="Z739" s="20">
        <f t="shared" ref="Z739:Z741" si="150">IF(O739=0,0,$S739/$O739)</f>
        <v>0</v>
      </c>
      <c r="AA739" s="20">
        <v>0</v>
      </c>
      <c r="AB739" s="21">
        <f t="shared" si="142"/>
        <v>0</v>
      </c>
    </row>
    <row r="740" spans="1:28" ht="210" outlineLevel="4" x14ac:dyDescent="0.25">
      <c r="A740" s="15" t="s">
        <v>347</v>
      </c>
      <c r="B740" s="16" t="s">
        <v>442</v>
      </c>
      <c r="C740" s="16" t="s">
        <v>64</v>
      </c>
      <c r="D740" s="16" t="s">
        <v>365</v>
      </c>
      <c r="E740" s="16"/>
      <c r="F740" s="16">
        <v>664</v>
      </c>
      <c r="G740" s="16">
        <v>1120</v>
      </c>
      <c r="H740" s="16">
        <v>3480</v>
      </c>
      <c r="I740" s="17" t="s">
        <v>429</v>
      </c>
      <c r="J740" s="33">
        <v>0</v>
      </c>
      <c r="K740" s="33">
        <v>0</v>
      </c>
      <c r="L740" s="33">
        <v>0</v>
      </c>
      <c r="M740" s="33">
        <v>0</v>
      </c>
      <c r="N740" s="33">
        <v>0</v>
      </c>
      <c r="O740" s="33">
        <v>0</v>
      </c>
      <c r="P740" s="33">
        <v>0</v>
      </c>
      <c r="Q740" s="33">
        <v>0</v>
      </c>
      <c r="R740" s="33">
        <v>0</v>
      </c>
      <c r="S740" s="33">
        <v>0</v>
      </c>
      <c r="T740" s="33">
        <v>0</v>
      </c>
      <c r="U740" s="33">
        <v>0</v>
      </c>
      <c r="V740" s="33">
        <v>0</v>
      </c>
      <c r="W740" s="33">
        <v>0</v>
      </c>
      <c r="X740" s="33">
        <v>0</v>
      </c>
      <c r="Y740" s="20">
        <f t="shared" si="149"/>
        <v>0</v>
      </c>
      <c r="Z740" s="20">
        <f t="shared" si="150"/>
        <v>0</v>
      </c>
      <c r="AA740" s="20">
        <v>0</v>
      </c>
      <c r="AB740" s="21">
        <f t="shared" si="142"/>
        <v>0</v>
      </c>
    </row>
    <row r="741" spans="1:28" outlineLevel="3" x14ac:dyDescent="0.25">
      <c r="A741" s="37"/>
      <c r="B741" s="37"/>
      <c r="C741" s="36" t="s">
        <v>463</v>
      </c>
      <c r="D741" s="37"/>
      <c r="E741" s="37"/>
      <c r="F741" s="37"/>
      <c r="G741" s="37"/>
      <c r="H741" s="37"/>
      <c r="I741" s="38"/>
      <c r="J741" s="40">
        <f t="shared" ref="J741:X741" si="151">SUBTOTAL(9,J739:J740)</f>
        <v>0</v>
      </c>
      <c r="K741" s="40">
        <f t="shared" si="151"/>
        <v>0</v>
      </c>
      <c r="L741" s="40">
        <f t="shared" si="151"/>
        <v>0</v>
      </c>
      <c r="M741" s="40">
        <f t="shared" si="151"/>
        <v>0</v>
      </c>
      <c r="N741" s="40">
        <v>0</v>
      </c>
      <c r="O741" s="40">
        <f t="shared" si="151"/>
        <v>0</v>
      </c>
      <c r="P741" s="40">
        <f t="shared" si="151"/>
        <v>0</v>
      </c>
      <c r="Q741" s="40">
        <f t="shared" si="151"/>
        <v>0</v>
      </c>
      <c r="R741" s="40">
        <f t="shared" si="151"/>
        <v>0</v>
      </c>
      <c r="S741" s="40">
        <f t="shared" si="151"/>
        <v>0</v>
      </c>
      <c r="T741" s="40">
        <f t="shared" si="151"/>
        <v>0</v>
      </c>
      <c r="U741" s="40">
        <f t="shared" si="151"/>
        <v>0</v>
      </c>
      <c r="V741" s="40">
        <f t="shared" si="151"/>
        <v>0</v>
      </c>
      <c r="W741" s="40">
        <f t="shared" si="151"/>
        <v>0</v>
      </c>
      <c r="X741" s="40">
        <f t="shared" si="151"/>
        <v>0</v>
      </c>
      <c r="Y741" s="41">
        <f t="shared" si="149"/>
        <v>0</v>
      </c>
      <c r="Z741" s="41">
        <f t="shared" si="150"/>
        <v>0</v>
      </c>
      <c r="AA741" s="41">
        <v>0</v>
      </c>
      <c r="AB741" s="41">
        <f t="shared" si="142"/>
        <v>0</v>
      </c>
    </row>
    <row r="742" spans="1:28" ht="120" outlineLevel="4" x14ac:dyDescent="0.25">
      <c r="A742" s="15" t="s">
        <v>347</v>
      </c>
      <c r="B742" s="16" t="s">
        <v>442</v>
      </c>
      <c r="C742" s="16" t="s">
        <v>137</v>
      </c>
      <c r="D742" s="16" t="s">
        <v>138</v>
      </c>
      <c r="E742" s="16" t="s">
        <v>52</v>
      </c>
      <c r="F742" s="16" t="s">
        <v>33</v>
      </c>
      <c r="G742" s="16">
        <v>1310</v>
      </c>
      <c r="H742" s="16">
        <v>3480</v>
      </c>
      <c r="I742" s="17" t="s">
        <v>139</v>
      </c>
      <c r="J742" s="32">
        <v>69919713</v>
      </c>
      <c r="K742" s="33">
        <v>69919713</v>
      </c>
      <c r="L742" s="33">
        <v>0</v>
      </c>
      <c r="M742" s="33">
        <v>0</v>
      </c>
      <c r="N742" s="33">
        <v>0</v>
      </c>
      <c r="O742" s="33">
        <v>69919713</v>
      </c>
      <c r="P742" s="33">
        <v>0</v>
      </c>
      <c r="Q742" s="33">
        <v>58484298.729999997</v>
      </c>
      <c r="R742" s="33">
        <v>0</v>
      </c>
      <c r="S742" s="33">
        <v>11435414.27</v>
      </c>
      <c r="T742" s="33">
        <v>11435414.27</v>
      </c>
      <c r="U742" s="33">
        <v>0</v>
      </c>
      <c r="V742" s="33">
        <v>0</v>
      </c>
      <c r="W742" s="33">
        <v>0</v>
      </c>
      <c r="X742" s="33">
        <v>3.7252902984619141E-9</v>
      </c>
      <c r="Y742" s="20">
        <f t="shared" si="139"/>
        <v>0.16355064658231649</v>
      </c>
      <c r="Z742" s="20">
        <f t="shared" si="140"/>
        <v>0.16355064658231649</v>
      </c>
      <c r="AA742" s="20">
        <f t="shared" si="141"/>
        <v>0.83644935341768345</v>
      </c>
      <c r="AB742" s="21">
        <f t="shared" si="142"/>
        <v>1</v>
      </c>
    </row>
    <row r="743" spans="1:28" ht="120" outlineLevel="4" x14ac:dyDescent="0.25">
      <c r="A743" s="15" t="s">
        <v>347</v>
      </c>
      <c r="B743" s="16" t="s">
        <v>442</v>
      </c>
      <c r="C743" s="16" t="s">
        <v>137</v>
      </c>
      <c r="D743" s="16" t="s">
        <v>138</v>
      </c>
      <c r="E743" s="16" t="s">
        <v>140</v>
      </c>
      <c r="F743" s="16" t="s">
        <v>33</v>
      </c>
      <c r="G743" s="16">
        <v>1310</v>
      </c>
      <c r="H743" s="16">
        <v>3480</v>
      </c>
      <c r="I743" s="17" t="s">
        <v>141</v>
      </c>
      <c r="J743" s="32">
        <v>194290633</v>
      </c>
      <c r="K743" s="33">
        <v>194290633</v>
      </c>
      <c r="L743" s="33">
        <v>0</v>
      </c>
      <c r="M743" s="33">
        <v>0</v>
      </c>
      <c r="N743" s="33">
        <v>0</v>
      </c>
      <c r="O743" s="33">
        <v>194290633</v>
      </c>
      <c r="P743" s="33">
        <v>0</v>
      </c>
      <c r="Q743" s="33">
        <v>144035021.44</v>
      </c>
      <c r="R743" s="33">
        <v>0</v>
      </c>
      <c r="S743" s="33">
        <v>50255611.560000002</v>
      </c>
      <c r="T743" s="33">
        <v>50255611.560000002</v>
      </c>
      <c r="U743" s="33">
        <v>0</v>
      </c>
      <c r="V743" s="33">
        <v>0</v>
      </c>
      <c r="W743" s="33">
        <v>0</v>
      </c>
      <c r="X743" s="33">
        <v>0</v>
      </c>
      <c r="Y743" s="20">
        <f t="shared" si="139"/>
        <v>0.25866204038771134</v>
      </c>
      <c r="Z743" s="20">
        <f t="shared" si="140"/>
        <v>0.25866204038771134</v>
      </c>
      <c r="AA743" s="20">
        <f t="shared" si="141"/>
        <v>0.74133795961228866</v>
      </c>
      <c r="AB743" s="21">
        <f t="shared" si="142"/>
        <v>1</v>
      </c>
    </row>
    <row r="744" spans="1:28" ht="195" outlineLevel="4" x14ac:dyDescent="0.25">
      <c r="A744" s="15" t="s">
        <v>347</v>
      </c>
      <c r="B744" s="16" t="s">
        <v>442</v>
      </c>
      <c r="C744" s="16" t="s">
        <v>137</v>
      </c>
      <c r="D744" s="16" t="s">
        <v>138</v>
      </c>
      <c r="E744" s="16" t="s">
        <v>271</v>
      </c>
      <c r="F744" s="16" t="s">
        <v>33</v>
      </c>
      <c r="G744" s="16">
        <v>1310</v>
      </c>
      <c r="H744" s="16">
        <v>3480</v>
      </c>
      <c r="I744" s="17" t="s">
        <v>444</v>
      </c>
      <c r="J744" s="32">
        <v>4490200966</v>
      </c>
      <c r="K744" s="33">
        <v>4490200966</v>
      </c>
      <c r="L744" s="33">
        <v>0</v>
      </c>
      <c r="M744" s="33">
        <v>-610464951</v>
      </c>
      <c r="N744" s="33">
        <v>0</v>
      </c>
      <c r="O744" s="33">
        <v>3879736015</v>
      </c>
      <c r="P744" s="33">
        <v>0</v>
      </c>
      <c r="Q744" s="33">
        <v>88091627.159999996</v>
      </c>
      <c r="R744" s="33">
        <v>0</v>
      </c>
      <c r="S744" s="33">
        <v>902908200.22000003</v>
      </c>
      <c r="T744" s="33">
        <v>902908200.22000003</v>
      </c>
      <c r="U744" s="33">
        <v>0</v>
      </c>
      <c r="V744" s="33">
        <v>3499201138.6199999</v>
      </c>
      <c r="W744" s="33">
        <v>0</v>
      </c>
      <c r="X744" s="33">
        <v>2888736187.6199999</v>
      </c>
      <c r="Y744" s="20">
        <f t="shared" si="139"/>
        <v>0.20108414012131323</v>
      </c>
      <c r="Z744" s="20">
        <f t="shared" si="140"/>
        <v>0.23272413296397951</v>
      </c>
      <c r="AA744" s="20">
        <f t="shared" si="141"/>
        <v>2.270557244601602E-2</v>
      </c>
      <c r="AB744" s="21">
        <f t="shared" si="142"/>
        <v>0.25542970540999554</v>
      </c>
    </row>
    <row r="745" spans="1:28" ht="75" outlineLevel="4" x14ac:dyDescent="0.25">
      <c r="A745" s="15" t="s">
        <v>347</v>
      </c>
      <c r="B745" s="16" t="s">
        <v>442</v>
      </c>
      <c r="C745" s="16" t="s">
        <v>137</v>
      </c>
      <c r="D745" s="16" t="s">
        <v>138</v>
      </c>
      <c r="E745" s="16" t="s">
        <v>142</v>
      </c>
      <c r="F745" s="16" t="s">
        <v>33</v>
      </c>
      <c r="G745" s="16">
        <v>1310</v>
      </c>
      <c r="H745" s="16">
        <v>3480</v>
      </c>
      <c r="I745" s="17" t="s">
        <v>143</v>
      </c>
      <c r="J745" s="32">
        <v>1150225465</v>
      </c>
      <c r="K745" s="33">
        <v>1150225465</v>
      </c>
      <c r="L745" s="33">
        <v>0</v>
      </c>
      <c r="M745" s="33">
        <v>0</v>
      </c>
      <c r="N745" s="33">
        <v>0</v>
      </c>
      <c r="O745" s="33">
        <v>1150225465</v>
      </c>
      <c r="P745" s="33">
        <v>0</v>
      </c>
      <c r="Q745" s="33">
        <v>925195423.46000004</v>
      </c>
      <c r="R745" s="33">
        <v>0</v>
      </c>
      <c r="S745" s="33">
        <v>225030041.53999999</v>
      </c>
      <c r="T745" s="33">
        <v>225030041.53999999</v>
      </c>
      <c r="U745" s="33">
        <v>0</v>
      </c>
      <c r="V745" s="33">
        <v>0</v>
      </c>
      <c r="W745" s="33">
        <v>0</v>
      </c>
      <c r="X745" s="33">
        <v>-2.9802322387695313E-8</v>
      </c>
      <c r="Y745" s="20">
        <f t="shared" si="139"/>
        <v>0.19563994050505568</v>
      </c>
      <c r="Z745" s="20">
        <f t="shared" si="140"/>
        <v>0.19563994050505568</v>
      </c>
      <c r="AA745" s="20">
        <f t="shared" si="141"/>
        <v>0.80436005949494438</v>
      </c>
      <c r="AB745" s="21">
        <f t="shared" si="142"/>
        <v>1</v>
      </c>
    </row>
    <row r="746" spans="1:28" ht="210" outlineLevel="4" x14ac:dyDescent="0.25">
      <c r="A746" s="15" t="s">
        <v>347</v>
      </c>
      <c r="B746" s="16" t="s">
        <v>442</v>
      </c>
      <c r="C746" s="16" t="s">
        <v>137</v>
      </c>
      <c r="D746" s="16" t="s">
        <v>138</v>
      </c>
      <c r="E746" s="16" t="s">
        <v>273</v>
      </c>
      <c r="F746" s="16" t="s">
        <v>33</v>
      </c>
      <c r="G746" s="16">
        <v>1310</v>
      </c>
      <c r="H746" s="16">
        <v>3480</v>
      </c>
      <c r="I746" s="17" t="s">
        <v>445</v>
      </c>
      <c r="J746" s="32">
        <v>35000000</v>
      </c>
      <c r="K746" s="33">
        <v>35000000</v>
      </c>
      <c r="L746" s="33">
        <v>0</v>
      </c>
      <c r="M746" s="33">
        <v>0</v>
      </c>
      <c r="N746" s="33">
        <v>0</v>
      </c>
      <c r="O746" s="33">
        <v>35000000</v>
      </c>
      <c r="P746" s="33">
        <v>0</v>
      </c>
      <c r="Q746" s="33">
        <v>0</v>
      </c>
      <c r="R746" s="33">
        <v>0</v>
      </c>
      <c r="S746" s="33">
        <v>35000000</v>
      </c>
      <c r="T746" s="33">
        <v>35000000</v>
      </c>
      <c r="U746" s="33">
        <v>0</v>
      </c>
      <c r="V746" s="33">
        <v>0</v>
      </c>
      <c r="W746" s="33">
        <v>0</v>
      </c>
      <c r="X746" s="33">
        <v>0</v>
      </c>
      <c r="Y746" s="20">
        <f t="shared" si="139"/>
        <v>1</v>
      </c>
      <c r="Z746" s="20">
        <f t="shared" si="140"/>
        <v>1</v>
      </c>
      <c r="AA746" s="20">
        <f t="shared" si="141"/>
        <v>0</v>
      </c>
      <c r="AB746" s="21">
        <f t="shared" si="142"/>
        <v>1</v>
      </c>
    </row>
    <row r="747" spans="1:28" ht="90" outlineLevel="4" x14ac:dyDescent="0.25">
      <c r="A747" s="15" t="s">
        <v>347</v>
      </c>
      <c r="B747" s="16" t="s">
        <v>442</v>
      </c>
      <c r="C747" s="16" t="s">
        <v>137</v>
      </c>
      <c r="D747" s="16" t="s">
        <v>138</v>
      </c>
      <c r="E747" s="16" t="s">
        <v>275</v>
      </c>
      <c r="F747" s="16" t="s">
        <v>33</v>
      </c>
      <c r="G747" s="16">
        <v>1310</v>
      </c>
      <c r="H747" s="16">
        <v>3480</v>
      </c>
      <c r="I747" s="17" t="s">
        <v>446</v>
      </c>
      <c r="J747" s="32">
        <v>25421749</v>
      </c>
      <c r="K747" s="33">
        <v>25421749</v>
      </c>
      <c r="L747" s="33">
        <v>0</v>
      </c>
      <c r="M747" s="33">
        <v>0</v>
      </c>
      <c r="N747" s="33">
        <v>0</v>
      </c>
      <c r="O747" s="33">
        <v>25421749</v>
      </c>
      <c r="P747" s="33">
        <v>0</v>
      </c>
      <c r="Q747" s="33">
        <v>2417982.41</v>
      </c>
      <c r="R747" s="33">
        <v>0</v>
      </c>
      <c r="S747" s="33">
        <v>3937457.59</v>
      </c>
      <c r="T747" s="33">
        <v>3937457.59</v>
      </c>
      <c r="U747" s="33">
        <v>0</v>
      </c>
      <c r="V747" s="33">
        <v>19066309</v>
      </c>
      <c r="W747" s="33">
        <v>0</v>
      </c>
      <c r="X747" s="33">
        <v>19066309</v>
      </c>
      <c r="Y747" s="20">
        <f t="shared" si="139"/>
        <v>0.15488539321193046</v>
      </c>
      <c r="Z747" s="20">
        <f t="shared" si="140"/>
        <v>0.15488539321193046</v>
      </c>
      <c r="AA747" s="20">
        <f t="shared" si="141"/>
        <v>9.5114714963160096E-2</v>
      </c>
      <c r="AB747" s="21">
        <f t="shared" si="142"/>
        <v>0.25000010817509055</v>
      </c>
    </row>
    <row r="748" spans="1:28" ht="90" outlineLevel="4" x14ac:dyDescent="0.25">
      <c r="A748" s="15" t="s">
        <v>347</v>
      </c>
      <c r="B748" s="16" t="s">
        <v>442</v>
      </c>
      <c r="C748" s="16" t="s">
        <v>137</v>
      </c>
      <c r="D748" s="16" t="s">
        <v>138</v>
      </c>
      <c r="E748" s="16" t="s">
        <v>144</v>
      </c>
      <c r="F748" s="16" t="s">
        <v>33</v>
      </c>
      <c r="G748" s="16">
        <v>1310</v>
      </c>
      <c r="H748" s="16">
        <v>3480</v>
      </c>
      <c r="I748" s="17" t="s">
        <v>447</v>
      </c>
      <c r="J748" s="32">
        <v>558336</v>
      </c>
      <c r="K748" s="33">
        <v>558336</v>
      </c>
      <c r="L748" s="33">
        <v>0</v>
      </c>
      <c r="M748" s="33">
        <v>0</v>
      </c>
      <c r="N748" s="33">
        <v>0</v>
      </c>
      <c r="O748" s="33">
        <v>558336</v>
      </c>
      <c r="P748" s="33">
        <v>0</v>
      </c>
      <c r="Q748" s="33">
        <v>53105.91</v>
      </c>
      <c r="R748" s="33">
        <v>0</v>
      </c>
      <c r="S748" s="33">
        <v>86478.09</v>
      </c>
      <c r="T748" s="33">
        <v>86478.09</v>
      </c>
      <c r="U748" s="33">
        <v>0</v>
      </c>
      <c r="V748" s="33">
        <v>418752</v>
      </c>
      <c r="W748" s="33">
        <v>0</v>
      </c>
      <c r="X748" s="33">
        <v>418752</v>
      </c>
      <c r="Y748" s="20">
        <f t="shared" si="139"/>
        <v>0.15488539159215955</v>
      </c>
      <c r="Z748" s="20">
        <f t="shared" si="140"/>
        <v>0.15488539159215955</v>
      </c>
      <c r="AA748" s="20">
        <f t="shared" si="141"/>
        <v>9.5114608407840445E-2</v>
      </c>
      <c r="AB748" s="21">
        <f t="shared" si="142"/>
        <v>0.25</v>
      </c>
    </row>
    <row r="749" spans="1:28" ht="120" outlineLevel="4" x14ac:dyDescent="0.25">
      <c r="A749" s="15" t="s">
        <v>347</v>
      </c>
      <c r="B749" s="16" t="s">
        <v>442</v>
      </c>
      <c r="C749" s="16" t="s">
        <v>137</v>
      </c>
      <c r="D749" s="16" t="s">
        <v>138</v>
      </c>
      <c r="E749" s="16" t="s">
        <v>152</v>
      </c>
      <c r="F749" s="16" t="s">
        <v>33</v>
      </c>
      <c r="G749" s="16">
        <v>1310</v>
      </c>
      <c r="H749" s="16">
        <v>3480</v>
      </c>
      <c r="I749" s="17" t="s">
        <v>448</v>
      </c>
      <c r="J749" s="32">
        <v>4192048</v>
      </c>
      <c r="K749" s="33">
        <v>4192048</v>
      </c>
      <c r="L749" s="33">
        <v>0</v>
      </c>
      <c r="M749" s="33">
        <v>0</v>
      </c>
      <c r="N749" s="33">
        <v>0</v>
      </c>
      <c r="O749" s="33">
        <v>4192048</v>
      </c>
      <c r="P749" s="33">
        <v>0</v>
      </c>
      <c r="Q749" s="33">
        <v>1048014</v>
      </c>
      <c r="R749" s="33">
        <v>0</v>
      </c>
      <c r="S749" s="33">
        <v>0</v>
      </c>
      <c r="T749" s="33">
        <v>0</v>
      </c>
      <c r="U749" s="33">
        <v>0</v>
      </c>
      <c r="V749" s="33">
        <v>3144034</v>
      </c>
      <c r="W749" s="33">
        <v>0</v>
      </c>
      <c r="X749" s="33">
        <v>3144034</v>
      </c>
      <c r="Y749" s="20">
        <f t="shared" si="139"/>
        <v>0</v>
      </c>
      <c r="Z749" s="20">
        <f t="shared" si="140"/>
        <v>0</v>
      </c>
      <c r="AA749" s="20">
        <f t="shared" si="141"/>
        <v>0.25000047709377371</v>
      </c>
      <c r="AB749" s="21">
        <f t="shared" si="142"/>
        <v>0.25000047709377371</v>
      </c>
    </row>
    <row r="750" spans="1:28" ht="45" outlineLevel="4" x14ac:dyDescent="0.25">
      <c r="A750" s="15" t="s">
        <v>347</v>
      </c>
      <c r="B750" s="16" t="s">
        <v>442</v>
      </c>
      <c r="C750" s="16" t="s">
        <v>137</v>
      </c>
      <c r="D750" s="16" t="s">
        <v>174</v>
      </c>
      <c r="E750" s="16"/>
      <c r="F750" s="16" t="s">
        <v>33</v>
      </c>
      <c r="G750" s="16">
        <v>1320</v>
      </c>
      <c r="H750" s="16">
        <v>3480</v>
      </c>
      <c r="I750" s="17" t="s">
        <v>175</v>
      </c>
      <c r="J750" s="32">
        <v>711176130</v>
      </c>
      <c r="K750" s="33">
        <v>711176130</v>
      </c>
      <c r="L750" s="33">
        <v>0</v>
      </c>
      <c r="M750" s="33">
        <v>0</v>
      </c>
      <c r="N750" s="33">
        <v>0</v>
      </c>
      <c r="O750" s="33">
        <v>711176130</v>
      </c>
      <c r="P750" s="33">
        <v>0</v>
      </c>
      <c r="Q750" s="33">
        <v>0</v>
      </c>
      <c r="R750" s="33">
        <v>0</v>
      </c>
      <c r="S750" s="33">
        <v>147227260.25</v>
      </c>
      <c r="T750" s="33">
        <v>147227260.25</v>
      </c>
      <c r="U750" s="33">
        <v>563948869.75</v>
      </c>
      <c r="V750" s="33">
        <v>563948869.75</v>
      </c>
      <c r="W750" s="33">
        <v>0</v>
      </c>
      <c r="X750" s="33">
        <v>563948869.75</v>
      </c>
      <c r="Y750" s="20">
        <f t="shared" si="139"/>
        <v>0.20701940635999694</v>
      </c>
      <c r="Z750" s="20">
        <f t="shared" si="140"/>
        <v>0.20701940635999694</v>
      </c>
      <c r="AA750" s="20">
        <f t="shared" si="141"/>
        <v>0</v>
      </c>
      <c r="AB750" s="21">
        <f t="shared" si="142"/>
        <v>0.20701940635999694</v>
      </c>
    </row>
    <row r="751" spans="1:28" ht="210" outlineLevel="4" x14ac:dyDescent="0.25">
      <c r="A751" s="15" t="s">
        <v>347</v>
      </c>
      <c r="B751" s="16" t="s">
        <v>442</v>
      </c>
      <c r="C751" s="16" t="s">
        <v>137</v>
      </c>
      <c r="D751" s="16" t="s">
        <v>282</v>
      </c>
      <c r="E751" s="16" t="s">
        <v>52</v>
      </c>
      <c r="F751" s="16" t="s">
        <v>33</v>
      </c>
      <c r="G751" s="16">
        <v>1320</v>
      </c>
      <c r="H751" s="16">
        <v>3480</v>
      </c>
      <c r="I751" s="17" t="s">
        <v>449</v>
      </c>
      <c r="J751" s="32">
        <v>14486025</v>
      </c>
      <c r="K751" s="33">
        <v>14486025</v>
      </c>
      <c r="L751" s="33">
        <v>0</v>
      </c>
      <c r="M751" s="33">
        <v>0</v>
      </c>
      <c r="N751" s="33">
        <v>0</v>
      </c>
      <c r="O751" s="33">
        <v>14486025</v>
      </c>
      <c r="P751" s="33">
        <v>0</v>
      </c>
      <c r="Q751" s="33">
        <v>0</v>
      </c>
      <c r="R751" s="33">
        <v>0</v>
      </c>
      <c r="S751" s="33">
        <v>3621507</v>
      </c>
      <c r="T751" s="33">
        <v>3621507</v>
      </c>
      <c r="U751" s="33">
        <v>0</v>
      </c>
      <c r="V751" s="33">
        <v>10864518</v>
      </c>
      <c r="W751" s="33">
        <v>0</v>
      </c>
      <c r="X751" s="33">
        <v>10864518</v>
      </c>
      <c r="Y751" s="20">
        <f t="shared" si="139"/>
        <v>0.25000005177403739</v>
      </c>
      <c r="Z751" s="20">
        <f t="shared" si="140"/>
        <v>0.25000005177403739</v>
      </c>
      <c r="AA751" s="20">
        <f t="shared" si="141"/>
        <v>0</v>
      </c>
      <c r="AB751" s="21">
        <f t="shared" si="142"/>
        <v>0.25000005177403739</v>
      </c>
    </row>
    <row r="752" spans="1:28" ht="60" outlineLevel="4" x14ac:dyDescent="0.25">
      <c r="A752" s="15" t="s">
        <v>347</v>
      </c>
      <c r="B752" s="16" t="s">
        <v>442</v>
      </c>
      <c r="C752" s="16" t="s">
        <v>137</v>
      </c>
      <c r="D752" s="16" t="s">
        <v>360</v>
      </c>
      <c r="E752" s="16"/>
      <c r="F752" s="16" t="s">
        <v>33</v>
      </c>
      <c r="G752" s="16">
        <v>1320</v>
      </c>
      <c r="H752" s="16">
        <v>3480</v>
      </c>
      <c r="I752" s="17" t="s">
        <v>414</v>
      </c>
      <c r="J752" s="32">
        <v>2500000</v>
      </c>
      <c r="K752" s="33">
        <v>2500000</v>
      </c>
      <c r="L752" s="33">
        <v>0</v>
      </c>
      <c r="M752" s="33">
        <v>0</v>
      </c>
      <c r="N752" s="33">
        <v>0</v>
      </c>
      <c r="O752" s="33">
        <v>2500000</v>
      </c>
      <c r="P752" s="33">
        <v>0</v>
      </c>
      <c r="Q752" s="33">
        <v>500000</v>
      </c>
      <c r="R752" s="33">
        <v>0</v>
      </c>
      <c r="S752" s="33">
        <v>0</v>
      </c>
      <c r="T752" s="33">
        <v>0</v>
      </c>
      <c r="U752" s="33">
        <v>0</v>
      </c>
      <c r="V752" s="33">
        <v>2000000</v>
      </c>
      <c r="W752" s="33">
        <v>0</v>
      </c>
      <c r="X752" s="33">
        <v>2000000</v>
      </c>
      <c r="Y752" s="20">
        <f t="shared" si="139"/>
        <v>0</v>
      </c>
      <c r="Z752" s="20">
        <f t="shared" si="140"/>
        <v>0</v>
      </c>
      <c r="AA752" s="20">
        <f t="shared" si="141"/>
        <v>0.2</v>
      </c>
      <c r="AB752" s="21">
        <f t="shared" si="142"/>
        <v>0.2</v>
      </c>
    </row>
    <row r="753" spans="1:28" outlineLevel="3" x14ac:dyDescent="0.25">
      <c r="A753" s="37"/>
      <c r="B753" s="37"/>
      <c r="C753" s="36" t="s">
        <v>466</v>
      </c>
      <c r="D753" s="37"/>
      <c r="E753" s="37"/>
      <c r="F753" s="37"/>
      <c r="G753" s="37"/>
      <c r="H753" s="37"/>
      <c r="I753" s="38"/>
      <c r="J753" s="39">
        <f t="shared" ref="J753:X753" si="152">SUBTOTAL(9,J742:J752)</f>
        <v>6697971065</v>
      </c>
      <c r="K753" s="40">
        <f t="shared" si="152"/>
        <v>6697971065</v>
      </c>
      <c r="L753" s="40">
        <f t="shared" si="152"/>
        <v>0</v>
      </c>
      <c r="M753" s="40">
        <f t="shared" si="152"/>
        <v>-610464951</v>
      </c>
      <c r="N753" s="40">
        <v>0</v>
      </c>
      <c r="O753" s="40">
        <f t="shared" si="152"/>
        <v>6087506114</v>
      </c>
      <c r="P753" s="40">
        <f t="shared" si="152"/>
        <v>0</v>
      </c>
      <c r="Q753" s="40">
        <f t="shared" si="152"/>
        <v>1219825473.1100001</v>
      </c>
      <c r="R753" s="40">
        <f t="shared" si="152"/>
        <v>0</v>
      </c>
      <c r="S753" s="40">
        <f t="shared" si="152"/>
        <v>1379501970.52</v>
      </c>
      <c r="T753" s="40">
        <f t="shared" si="152"/>
        <v>1379501970.52</v>
      </c>
      <c r="U753" s="40">
        <f t="shared" si="152"/>
        <v>563948869.75</v>
      </c>
      <c r="V753" s="40">
        <f t="shared" si="152"/>
        <v>4098643621.3699999</v>
      </c>
      <c r="W753" s="40">
        <f t="shared" si="152"/>
        <v>0</v>
      </c>
      <c r="X753" s="40">
        <f t="shared" si="152"/>
        <v>3488178670.3699999</v>
      </c>
      <c r="Y753" s="41">
        <f t="shared" si="139"/>
        <v>0.20595818601375221</v>
      </c>
      <c r="Z753" s="41">
        <f t="shared" si="140"/>
        <v>0.22661200575181878</v>
      </c>
      <c r="AA753" s="41">
        <f t="shared" si="141"/>
        <v>0.20038180664897484</v>
      </c>
      <c r="AB753" s="41">
        <f t="shared" si="142"/>
        <v>0.42699381240079359</v>
      </c>
    </row>
    <row r="754" spans="1:28" ht="90" outlineLevel="4" x14ac:dyDescent="0.25">
      <c r="A754" s="15" t="s">
        <v>347</v>
      </c>
      <c r="B754" s="16" t="s">
        <v>442</v>
      </c>
      <c r="C754" s="16" t="s">
        <v>195</v>
      </c>
      <c r="D754" s="16" t="s">
        <v>419</v>
      </c>
      <c r="E754" s="16" t="s">
        <v>417</v>
      </c>
      <c r="F754" s="16" t="s">
        <v>455</v>
      </c>
      <c r="G754" s="16">
        <v>2320</v>
      </c>
      <c r="H754" s="16">
        <v>3480</v>
      </c>
      <c r="I754" s="17" t="s">
        <v>420</v>
      </c>
      <c r="J754" s="32">
        <v>47825627</v>
      </c>
      <c r="K754" s="33">
        <v>47825627</v>
      </c>
      <c r="L754" s="33">
        <v>0</v>
      </c>
      <c r="M754" s="33">
        <v>0</v>
      </c>
      <c r="N754" s="33">
        <v>0</v>
      </c>
      <c r="O754" s="33">
        <v>47825627</v>
      </c>
      <c r="P754" s="33">
        <v>0</v>
      </c>
      <c r="Q754" s="33">
        <v>0</v>
      </c>
      <c r="R754" s="33">
        <v>0</v>
      </c>
      <c r="S754" s="33">
        <v>0</v>
      </c>
      <c r="T754" s="33">
        <v>0</v>
      </c>
      <c r="U754" s="33">
        <v>0</v>
      </c>
      <c r="V754" s="33">
        <v>47825627</v>
      </c>
      <c r="W754" s="33">
        <v>0</v>
      </c>
      <c r="X754" s="33">
        <v>47825627</v>
      </c>
      <c r="Y754" s="20">
        <f t="shared" si="139"/>
        <v>0</v>
      </c>
      <c r="Z754" s="20">
        <f t="shared" si="140"/>
        <v>0</v>
      </c>
      <c r="AA754" s="20">
        <f t="shared" si="141"/>
        <v>0</v>
      </c>
      <c r="AB754" s="21">
        <f t="shared" si="142"/>
        <v>0</v>
      </c>
    </row>
    <row r="755" spans="1:28" outlineLevel="3" x14ac:dyDescent="0.25">
      <c r="A755" s="37"/>
      <c r="B755" s="37"/>
      <c r="C755" s="36" t="s">
        <v>467</v>
      </c>
      <c r="D755" s="37"/>
      <c r="E755" s="37"/>
      <c r="F755" s="37"/>
      <c r="G755" s="37"/>
      <c r="H755" s="37"/>
      <c r="I755" s="38"/>
      <c r="J755" s="39">
        <f t="shared" ref="J755:X755" si="153">SUBTOTAL(9,J754:J754)</f>
        <v>47825627</v>
      </c>
      <c r="K755" s="40">
        <f t="shared" si="153"/>
        <v>47825627</v>
      </c>
      <c r="L755" s="40">
        <f t="shared" si="153"/>
        <v>0</v>
      </c>
      <c r="M755" s="40">
        <f t="shared" si="153"/>
        <v>0</v>
      </c>
      <c r="N755" s="40">
        <v>0</v>
      </c>
      <c r="O755" s="40">
        <f t="shared" si="153"/>
        <v>47825627</v>
      </c>
      <c r="P755" s="40">
        <f t="shared" si="153"/>
        <v>0</v>
      </c>
      <c r="Q755" s="40">
        <f t="shared" si="153"/>
        <v>0</v>
      </c>
      <c r="R755" s="40">
        <f t="shared" si="153"/>
        <v>0</v>
      </c>
      <c r="S755" s="40">
        <f t="shared" si="153"/>
        <v>0</v>
      </c>
      <c r="T755" s="40">
        <f t="shared" si="153"/>
        <v>0</v>
      </c>
      <c r="U755" s="40">
        <f t="shared" si="153"/>
        <v>0</v>
      </c>
      <c r="V755" s="40">
        <f t="shared" si="153"/>
        <v>47825627</v>
      </c>
      <c r="W755" s="40">
        <f t="shared" si="153"/>
        <v>0</v>
      </c>
      <c r="X755" s="40">
        <f t="shared" si="153"/>
        <v>47825627</v>
      </c>
      <c r="Y755" s="41">
        <f t="shared" si="139"/>
        <v>0</v>
      </c>
      <c r="Z755" s="41">
        <f t="shared" si="140"/>
        <v>0</v>
      </c>
      <c r="AA755" s="41">
        <f t="shared" si="141"/>
        <v>0</v>
      </c>
      <c r="AB755" s="41">
        <f t="shared" si="142"/>
        <v>0</v>
      </c>
    </row>
    <row r="756" spans="1:28" outlineLevel="2" x14ac:dyDescent="0.25">
      <c r="A756" s="37"/>
      <c r="B756" s="37" t="s">
        <v>461</v>
      </c>
      <c r="C756" s="36"/>
      <c r="D756" s="37"/>
      <c r="E756" s="37"/>
      <c r="F756" s="37"/>
      <c r="G756" s="37"/>
      <c r="H756" s="37"/>
      <c r="I756" s="38"/>
      <c r="J756" s="39">
        <f t="shared" ref="J756:X756" si="154">SUBTOTAL(9,J721:J754)</f>
        <v>106707355220</v>
      </c>
      <c r="K756" s="40">
        <f t="shared" si="154"/>
        <v>106707355220</v>
      </c>
      <c r="L756" s="40">
        <f t="shared" si="154"/>
        <v>0</v>
      </c>
      <c r="M756" s="40">
        <f t="shared" si="154"/>
        <v>-610464951</v>
      </c>
      <c r="N756" s="40">
        <v>0</v>
      </c>
      <c r="O756" s="40">
        <f t="shared" si="154"/>
        <v>106096890269</v>
      </c>
      <c r="P756" s="40">
        <f t="shared" si="154"/>
        <v>0</v>
      </c>
      <c r="Q756" s="40">
        <f t="shared" si="154"/>
        <v>13156262104.610001</v>
      </c>
      <c r="R756" s="40">
        <f t="shared" si="154"/>
        <v>0</v>
      </c>
      <c r="S756" s="40">
        <f t="shared" si="154"/>
        <v>27677504082.720005</v>
      </c>
      <c r="T756" s="40">
        <f t="shared" si="154"/>
        <v>27677504082.720005</v>
      </c>
      <c r="U756" s="40">
        <f t="shared" si="154"/>
        <v>62291068654.049995</v>
      </c>
      <c r="V756" s="40">
        <f t="shared" si="154"/>
        <v>65873589032.669998</v>
      </c>
      <c r="W756" s="40">
        <f t="shared" si="154"/>
        <v>0</v>
      </c>
      <c r="X756" s="40">
        <f t="shared" si="154"/>
        <v>65263124081.669998</v>
      </c>
      <c r="Y756" s="41">
        <f t="shared" si="139"/>
        <v>0.25937765982163946</v>
      </c>
      <c r="Z756" s="41">
        <f t="shared" si="140"/>
        <v>0.26087007840235427</v>
      </c>
      <c r="AA756" s="41">
        <f t="shared" si="141"/>
        <v>0.12400233476450981</v>
      </c>
      <c r="AB756" s="41">
        <f t="shared" si="142"/>
        <v>0.38487241316686405</v>
      </c>
    </row>
    <row r="757" spans="1:28" outlineLevel="1" x14ac:dyDescent="0.25">
      <c r="A757" s="34" t="s">
        <v>450</v>
      </c>
      <c r="B757" s="34"/>
      <c r="C757" s="34"/>
      <c r="D757" s="34"/>
      <c r="E757" s="34"/>
      <c r="F757" s="34"/>
      <c r="G757" s="34"/>
      <c r="H757" s="34"/>
      <c r="I757" s="35"/>
      <c r="J757" s="30">
        <v>0</v>
      </c>
      <c r="K757" s="30">
        <f t="shared" ref="J757:X757" si="155">SUBTOTAL(9,K554:K754)</f>
        <v>1597478497968</v>
      </c>
      <c r="L757" s="30">
        <f t="shared" si="155"/>
        <v>0</v>
      </c>
      <c r="M757" s="30">
        <f t="shared" si="155"/>
        <v>0</v>
      </c>
      <c r="N757" s="30">
        <f>SUM(N756+N720+N677+N636+N584)</f>
        <v>169874387.13</v>
      </c>
      <c r="O757" s="30">
        <f t="shared" si="155"/>
        <v>1597478497968</v>
      </c>
      <c r="P757" s="30">
        <f t="shared" si="155"/>
        <v>0</v>
      </c>
      <c r="Q757" s="30">
        <f t="shared" si="155"/>
        <v>200635291809.60004</v>
      </c>
      <c r="R757" s="30">
        <f t="shared" si="155"/>
        <v>0</v>
      </c>
      <c r="S757" s="30">
        <f t="shared" si="155"/>
        <v>445360463007.47021</v>
      </c>
      <c r="T757" s="30">
        <f t="shared" si="155"/>
        <v>445359114049.03021</v>
      </c>
      <c r="U757" s="30">
        <f t="shared" si="155"/>
        <v>909408830017.93018</v>
      </c>
      <c r="V757" s="30">
        <f t="shared" si="155"/>
        <v>951482743150.9303</v>
      </c>
      <c r="W757" s="30">
        <f t="shared" si="155"/>
        <v>0</v>
      </c>
      <c r="X757" s="30">
        <f t="shared" si="155"/>
        <v>951482743150.9303</v>
      </c>
      <c r="Y757" s="31">
        <f>$S757/$K757</f>
        <v>0.2787896447895673</v>
      </c>
      <c r="Z757" s="31">
        <f>$S757/$O757</f>
        <v>0.2787896447895673</v>
      </c>
      <c r="AA757" s="31">
        <f>(($P757+$Q757+$R757)/$O757)</f>
        <v>0.12559498739094707</v>
      </c>
      <c r="AB757" s="31">
        <f>$Z757+$AA757</f>
        <v>0.40438463218051435</v>
      </c>
    </row>
    <row r="758" spans="1:28" x14ac:dyDescent="0.25">
      <c r="A758" s="34" t="s">
        <v>451</v>
      </c>
      <c r="B758" s="34"/>
      <c r="C758" s="34"/>
      <c r="D758" s="34"/>
      <c r="E758" s="34"/>
      <c r="F758" s="34"/>
      <c r="G758" s="34"/>
      <c r="H758" s="34"/>
      <c r="I758" s="35"/>
      <c r="J758" s="30">
        <f t="shared" ref="J758:X758" si="156">SUBTOTAL(9,J10:J754)</f>
        <v>2586221855269</v>
      </c>
      <c r="K758" s="30">
        <f t="shared" si="156"/>
        <v>2598415679437</v>
      </c>
      <c r="L758" s="30">
        <f t="shared" si="156"/>
        <v>0</v>
      </c>
      <c r="M758" s="30">
        <f t="shared" si="156"/>
        <v>-42841996</v>
      </c>
      <c r="N758" s="30">
        <f>SUM(N757+N553+N503+N438+N402+N362+N326+N179+N97)</f>
        <v>210056358.13</v>
      </c>
      <c r="O758" s="30">
        <f t="shared" si="156"/>
        <v>2598372837441</v>
      </c>
      <c r="P758" s="30">
        <f t="shared" si="156"/>
        <v>5725854073.5999994</v>
      </c>
      <c r="Q758" s="30">
        <f t="shared" si="156"/>
        <v>249323564621.74014</v>
      </c>
      <c r="R758" s="30">
        <f t="shared" si="156"/>
        <v>113986222.99000001</v>
      </c>
      <c r="S758" s="30">
        <f t="shared" si="156"/>
        <v>708337216442.78894</v>
      </c>
      <c r="T758" s="30">
        <f t="shared" si="156"/>
        <v>707840420590.45898</v>
      </c>
      <c r="U758" s="30">
        <f t="shared" si="156"/>
        <v>974942641692.42029</v>
      </c>
      <c r="V758" s="30">
        <f t="shared" si="156"/>
        <v>1634915058075.8796</v>
      </c>
      <c r="W758" s="30">
        <f t="shared" si="156"/>
        <v>2000000000</v>
      </c>
      <c r="X758" s="30">
        <f t="shared" si="156"/>
        <v>1632872216079.8796</v>
      </c>
      <c r="Y758" s="31">
        <f>$S758/$K758</f>
        <v>0.27260350299158631</v>
      </c>
      <c r="Z758" s="31">
        <f>$S758/$O758</f>
        <v>0.27260799768073035</v>
      </c>
      <c r="AA758" s="31">
        <f>(($P758+$Q758+$R758)/$O758)</f>
        <v>9.8201228569502391E-2</v>
      </c>
      <c r="AB758" s="31">
        <f>$Z758+$AA758</f>
        <v>0.37080922625023272</v>
      </c>
    </row>
    <row r="759" spans="1:28" x14ac:dyDescent="0.25">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5"/>
      <c r="Y759" s="26"/>
      <c r="Z759" s="26"/>
      <c r="AA759" s="26"/>
      <c r="AB759" s="26"/>
    </row>
    <row r="760" spans="1:28" x14ac:dyDescent="0.25">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5"/>
      <c r="Y760" s="26"/>
      <c r="Z760" s="26"/>
      <c r="AA760" s="26"/>
      <c r="AB760" s="26"/>
    </row>
    <row r="761" spans="1:28" x14ac:dyDescent="0.25">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5"/>
      <c r="Y761" s="26"/>
      <c r="Z761" s="26"/>
      <c r="AA761" s="26"/>
      <c r="AB761" s="26"/>
    </row>
    <row r="762" spans="1:28" x14ac:dyDescent="0.25">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5"/>
      <c r="Y762" s="26"/>
      <c r="Z762" s="26"/>
      <c r="AA762" s="26"/>
      <c r="AB762" s="26"/>
    </row>
    <row r="763" spans="1:28" x14ac:dyDescent="0.25">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5"/>
      <c r="Y763" s="26"/>
      <c r="Z763" s="26"/>
      <c r="AA763" s="26"/>
      <c r="AB763" s="26"/>
    </row>
    <row r="764" spans="1:28" x14ac:dyDescent="0.25">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5"/>
      <c r="Y764" s="26"/>
      <c r="Z764" s="26"/>
      <c r="AA764" s="26"/>
      <c r="AB764" s="26"/>
    </row>
    <row r="765" spans="1:28" x14ac:dyDescent="0.25">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5"/>
      <c r="Y765" s="26"/>
      <c r="Z765" s="26"/>
      <c r="AA765" s="26"/>
      <c r="AB765" s="26"/>
    </row>
    <row r="766" spans="1:28" x14ac:dyDescent="0.25">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5"/>
      <c r="Y766" s="26"/>
      <c r="Z766" s="26"/>
      <c r="AA766" s="26"/>
      <c r="AB766" s="26"/>
    </row>
    <row r="767" spans="1:28" x14ac:dyDescent="0.25">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6"/>
      <c r="Z767" s="26"/>
      <c r="AA767" s="26"/>
      <c r="AB767" s="26"/>
    </row>
    <row r="768" spans="1:28" x14ac:dyDescent="0.25">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6"/>
      <c r="Z768" s="26"/>
      <c r="AA768" s="26"/>
      <c r="AB768" s="26"/>
    </row>
    <row r="769" spans="1:28" x14ac:dyDescent="0.25">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6"/>
      <c r="Z769" s="26"/>
      <c r="AA769" s="26"/>
      <c r="AB769" s="26"/>
    </row>
    <row r="770" spans="1:28" x14ac:dyDescent="0.25">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6"/>
      <c r="Z770" s="26"/>
      <c r="AA770" s="26"/>
      <c r="AB770" s="26"/>
    </row>
    <row r="771" spans="1:28" x14ac:dyDescent="0.25">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6"/>
      <c r="Z771" s="26"/>
      <c r="AA771" s="26"/>
      <c r="AB771" s="26"/>
    </row>
    <row r="772" spans="1:28" x14ac:dyDescent="0.25">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6"/>
      <c r="Z772" s="26"/>
      <c r="AA772" s="26"/>
      <c r="AB772" s="26"/>
    </row>
    <row r="773" spans="1:28" x14ac:dyDescent="0.25">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6"/>
      <c r="Z773" s="26"/>
      <c r="AA773" s="26"/>
      <c r="AB773" s="26"/>
    </row>
    <row r="774" spans="1:28" x14ac:dyDescent="0.25">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6"/>
      <c r="Z774" s="26"/>
      <c r="AA774" s="26"/>
      <c r="AB774" s="26"/>
    </row>
    <row r="775" spans="1:28" x14ac:dyDescent="0.25">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6"/>
      <c r="Z775" s="26"/>
      <c r="AA775" s="26"/>
      <c r="AB775" s="26"/>
    </row>
    <row r="776" spans="1:28" x14ac:dyDescent="0.25">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6"/>
      <c r="Z776" s="26"/>
      <c r="AA776" s="26"/>
      <c r="AB776" s="26"/>
    </row>
    <row r="777" spans="1:28" x14ac:dyDescent="0.25">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6"/>
      <c r="Z777" s="26"/>
      <c r="AA777" s="26"/>
      <c r="AB777" s="26"/>
    </row>
    <row r="778" spans="1:28" x14ac:dyDescent="0.25">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6"/>
      <c r="Z778" s="26"/>
      <c r="AA778" s="26"/>
      <c r="AB778" s="26"/>
    </row>
    <row r="779" spans="1:28" x14ac:dyDescent="0.25">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6"/>
      <c r="Z779" s="26"/>
      <c r="AA779" s="26"/>
      <c r="AB779" s="26"/>
    </row>
    <row r="780" spans="1:28" x14ac:dyDescent="0.25">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6"/>
      <c r="Z780" s="26"/>
      <c r="AA780" s="26"/>
      <c r="AB780" s="26"/>
    </row>
    <row r="781" spans="1:28" x14ac:dyDescent="0.25">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6"/>
      <c r="Z781" s="26"/>
      <c r="AA781" s="26"/>
      <c r="AB781" s="26"/>
    </row>
    <row r="782" spans="1:28" x14ac:dyDescent="0.25">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6"/>
      <c r="Z782" s="26"/>
      <c r="AA782" s="26"/>
      <c r="AB782" s="26"/>
    </row>
    <row r="783" spans="1:28" x14ac:dyDescent="0.25">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6"/>
      <c r="Z783" s="26"/>
      <c r="AA783" s="26"/>
      <c r="AB783" s="26"/>
    </row>
    <row r="784" spans="1:28" x14ac:dyDescent="0.25">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6"/>
      <c r="Z784" s="26"/>
      <c r="AA784" s="26"/>
      <c r="AB784" s="26"/>
    </row>
    <row r="785" spans="1:28" x14ac:dyDescent="0.25">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6"/>
      <c r="Z785" s="26"/>
      <c r="AA785" s="26"/>
      <c r="AB785" s="26"/>
    </row>
    <row r="786" spans="1:28" x14ac:dyDescent="0.25">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6"/>
      <c r="Z786" s="26"/>
      <c r="AA786" s="26"/>
      <c r="AB786" s="26"/>
    </row>
    <row r="787" spans="1:28" x14ac:dyDescent="0.25">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6"/>
      <c r="Z787" s="26"/>
      <c r="AA787" s="26"/>
      <c r="AB787" s="26"/>
    </row>
    <row r="788" spans="1:28" x14ac:dyDescent="0.25">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6"/>
      <c r="Z788" s="26"/>
      <c r="AA788" s="26"/>
      <c r="AB788" s="26"/>
    </row>
    <row r="789" spans="1:28" x14ac:dyDescent="0.25">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6"/>
      <c r="Z789" s="26"/>
      <c r="AA789" s="26"/>
      <c r="AB789" s="26"/>
    </row>
    <row r="790" spans="1:28" x14ac:dyDescent="0.25">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6"/>
      <c r="Z790" s="26"/>
      <c r="AA790" s="26"/>
      <c r="AB790" s="26"/>
    </row>
    <row r="791" spans="1:28" x14ac:dyDescent="0.25">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6"/>
      <c r="Z791" s="26"/>
      <c r="AA791" s="26"/>
      <c r="AB791" s="26"/>
    </row>
    <row r="792" spans="1:28" x14ac:dyDescent="0.25">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6"/>
      <c r="Z792" s="26"/>
      <c r="AA792" s="26"/>
      <c r="AB792" s="26"/>
    </row>
    <row r="793" spans="1:28" x14ac:dyDescent="0.25">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6"/>
      <c r="Z793" s="26"/>
      <c r="AA793" s="26"/>
      <c r="AB793" s="26"/>
    </row>
    <row r="794" spans="1:28" x14ac:dyDescent="0.25">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6"/>
      <c r="Z794" s="26"/>
      <c r="AA794" s="26"/>
      <c r="AB794" s="26"/>
    </row>
    <row r="795" spans="1:28" x14ac:dyDescent="0.25">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6"/>
      <c r="Z795" s="26"/>
      <c r="AA795" s="26"/>
      <c r="AB795" s="26"/>
    </row>
    <row r="796" spans="1:28" x14ac:dyDescent="0.25">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6"/>
      <c r="Z796" s="26"/>
      <c r="AA796" s="26"/>
      <c r="AB796" s="26"/>
    </row>
    <row r="797" spans="1:28" x14ac:dyDescent="0.25">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6"/>
      <c r="Z797" s="26"/>
      <c r="AA797" s="26"/>
      <c r="AB797" s="26"/>
    </row>
    <row r="798" spans="1:28" x14ac:dyDescent="0.25">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6"/>
      <c r="Z798" s="26"/>
      <c r="AA798" s="26"/>
      <c r="AB798" s="26"/>
    </row>
    <row r="799" spans="1:28" x14ac:dyDescent="0.25">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6"/>
      <c r="Z799" s="26"/>
      <c r="AA799" s="26"/>
      <c r="AB799" s="26"/>
    </row>
    <row r="800" spans="1:28" x14ac:dyDescent="0.25">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6"/>
      <c r="Z800" s="26"/>
      <c r="AA800" s="26"/>
      <c r="AB800" s="26"/>
    </row>
    <row r="801" spans="1:28" x14ac:dyDescent="0.25">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6"/>
      <c r="Z801" s="26"/>
      <c r="AA801" s="26"/>
      <c r="AB801" s="26"/>
    </row>
    <row r="802" spans="1:28" x14ac:dyDescent="0.25">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6"/>
      <c r="Z802" s="26"/>
      <c r="AA802" s="26"/>
      <c r="AB802" s="26"/>
    </row>
    <row r="803" spans="1:28" x14ac:dyDescent="0.25">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6"/>
      <c r="Z803" s="26"/>
      <c r="AA803" s="26"/>
      <c r="AB803" s="26"/>
    </row>
    <row r="804" spans="1:28" x14ac:dyDescent="0.25">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6"/>
      <c r="Z804" s="26"/>
      <c r="AA804" s="26"/>
      <c r="AB804" s="26"/>
    </row>
    <row r="805" spans="1:28" x14ac:dyDescent="0.25">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6"/>
      <c r="Z805" s="26"/>
      <c r="AA805" s="26"/>
      <c r="AB805" s="26"/>
    </row>
    <row r="806" spans="1:28" x14ac:dyDescent="0.25">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6"/>
      <c r="Z806" s="26"/>
      <c r="AA806" s="26"/>
      <c r="AB806" s="26"/>
    </row>
    <row r="807" spans="1:28" x14ac:dyDescent="0.25">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6"/>
      <c r="Z807" s="26"/>
      <c r="AA807" s="26"/>
      <c r="AB807" s="26"/>
    </row>
    <row r="808" spans="1:28" x14ac:dyDescent="0.25">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6"/>
      <c r="Z808" s="26"/>
      <c r="AA808" s="26"/>
      <c r="AB808" s="26"/>
    </row>
    <row r="809" spans="1:28" x14ac:dyDescent="0.25">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6"/>
      <c r="Z809" s="26"/>
      <c r="AA809" s="26"/>
      <c r="AB809" s="26"/>
    </row>
    <row r="810" spans="1:28" x14ac:dyDescent="0.25">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6"/>
      <c r="Z810" s="26"/>
      <c r="AA810" s="26"/>
      <c r="AB810" s="26"/>
    </row>
    <row r="811" spans="1:28" x14ac:dyDescent="0.25">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6"/>
      <c r="Z811" s="26"/>
      <c r="AA811" s="26"/>
      <c r="AB811" s="26"/>
    </row>
    <row r="812" spans="1:28" x14ac:dyDescent="0.2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6"/>
      <c r="Z812" s="26"/>
      <c r="AA812" s="26"/>
      <c r="AB812" s="26"/>
    </row>
    <row r="813" spans="1:28" x14ac:dyDescent="0.2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6"/>
      <c r="Z813" s="26"/>
      <c r="AA813" s="26"/>
      <c r="AB813" s="26"/>
    </row>
    <row r="814" spans="1:28" x14ac:dyDescent="0.2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6"/>
      <c r="Z814" s="26"/>
      <c r="AA814" s="26"/>
      <c r="AB814" s="26"/>
    </row>
    <row r="815" spans="1:28" x14ac:dyDescent="0.2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6"/>
      <c r="Z815" s="26"/>
      <c r="AA815" s="26"/>
      <c r="AB815" s="26"/>
    </row>
    <row r="816" spans="1:28" x14ac:dyDescent="0.2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6"/>
      <c r="Z816" s="26"/>
      <c r="AA816" s="26"/>
      <c r="AB816" s="26"/>
    </row>
    <row r="817" spans="1:28" x14ac:dyDescent="0.2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6"/>
      <c r="Z817" s="26"/>
      <c r="AA817" s="26"/>
      <c r="AB817" s="26"/>
    </row>
    <row r="818" spans="1:28" x14ac:dyDescent="0.2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6"/>
      <c r="Z818" s="26"/>
      <c r="AA818" s="26"/>
      <c r="AB818" s="26"/>
    </row>
    <row r="819" spans="1:28" x14ac:dyDescent="0.2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6"/>
      <c r="Z819" s="26"/>
      <c r="AA819" s="26"/>
      <c r="AB819" s="26"/>
    </row>
    <row r="820" spans="1:28" x14ac:dyDescent="0.2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6"/>
      <c r="Z820" s="26"/>
      <c r="AA820" s="26"/>
      <c r="AB820" s="26"/>
    </row>
    <row r="821" spans="1:28" x14ac:dyDescent="0.2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6"/>
      <c r="Z821" s="26"/>
      <c r="AA821" s="26"/>
      <c r="AB821" s="26"/>
    </row>
    <row r="822" spans="1:28" x14ac:dyDescent="0.2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6"/>
      <c r="Z822" s="26"/>
      <c r="AA822" s="26"/>
      <c r="AB822" s="26"/>
    </row>
    <row r="823" spans="1:28" x14ac:dyDescent="0.2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6"/>
      <c r="Z823" s="26"/>
      <c r="AA823" s="26"/>
      <c r="AB823" s="26"/>
    </row>
    <row r="824" spans="1:28" x14ac:dyDescent="0.2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6"/>
      <c r="Z824" s="26"/>
      <c r="AA824" s="26"/>
      <c r="AB824" s="26"/>
    </row>
    <row r="825" spans="1:28" x14ac:dyDescent="0.2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6"/>
      <c r="Z825" s="26"/>
      <c r="AA825" s="26"/>
      <c r="AB825" s="26"/>
    </row>
    <row r="826" spans="1:28" x14ac:dyDescent="0.2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6"/>
      <c r="Z826" s="26"/>
      <c r="AA826" s="26"/>
      <c r="AB826" s="26"/>
    </row>
    <row r="827" spans="1:28" x14ac:dyDescent="0.2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6"/>
      <c r="Z827" s="26"/>
      <c r="AA827" s="26"/>
      <c r="AB827" s="26"/>
    </row>
    <row r="828" spans="1:28" x14ac:dyDescent="0.2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6"/>
      <c r="Z828" s="26"/>
      <c r="AA828" s="26"/>
      <c r="AB828" s="26"/>
    </row>
    <row r="829" spans="1:28" x14ac:dyDescent="0.2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6"/>
      <c r="Z829" s="26"/>
      <c r="AA829" s="26"/>
      <c r="AB829" s="26"/>
    </row>
    <row r="830" spans="1:28" x14ac:dyDescent="0.2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6"/>
      <c r="Z830" s="26"/>
      <c r="AA830" s="26"/>
      <c r="AB830" s="26"/>
    </row>
    <row r="831" spans="1:28" x14ac:dyDescent="0.2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6"/>
      <c r="Z831" s="26"/>
      <c r="AA831" s="26"/>
      <c r="AB831" s="26"/>
    </row>
    <row r="832" spans="1:28" x14ac:dyDescent="0.2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6"/>
      <c r="Z832" s="26"/>
      <c r="AA832" s="26"/>
      <c r="AB832" s="26"/>
    </row>
    <row r="833" spans="1:28" x14ac:dyDescent="0.2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6"/>
      <c r="Z833" s="26"/>
      <c r="AA833" s="26"/>
      <c r="AB833" s="26"/>
    </row>
    <row r="834" spans="1:28" x14ac:dyDescent="0.2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6"/>
      <c r="Z834" s="26"/>
      <c r="AA834" s="26"/>
      <c r="AB834" s="26"/>
    </row>
    <row r="835" spans="1:28" x14ac:dyDescent="0.2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6"/>
      <c r="Z835" s="26"/>
      <c r="AA835" s="26"/>
      <c r="AB835" s="26"/>
    </row>
    <row r="836" spans="1:28" x14ac:dyDescent="0.2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6"/>
      <c r="Z836" s="26"/>
      <c r="AA836" s="26"/>
      <c r="AB836" s="26"/>
    </row>
    <row r="837" spans="1:28" x14ac:dyDescent="0.2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6"/>
      <c r="Z837" s="26"/>
      <c r="AA837" s="26"/>
      <c r="AB837" s="26"/>
    </row>
    <row r="838" spans="1:28" x14ac:dyDescent="0.2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6"/>
      <c r="Z838" s="26"/>
      <c r="AA838" s="26"/>
      <c r="AB838" s="26"/>
    </row>
    <row r="839" spans="1:28" x14ac:dyDescent="0.2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6"/>
      <c r="Z839" s="26"/>
      <c r="AA839" s="26"/>
      <c r="AB839" s="26"/>
    </row>
    <row r="840" spans="1:28" x14ac:dyDescent="0.2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6"/>
      <c r="Z840" s="26"/>
      <c r="AA840" s="26"/>
      <c r="AB840" s="26"/>
    </row>
    <row r="841" spans="1:28" x14ac:dyDescent="0.2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6"/>
      <c r="Z841" s="26"/>
      <c r="AA841" s="26"/>
      <c r="AB841" s="26"/>
    </row>
    <row r="842" spans="1:28" x14ac:dyDescent="0.2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6"/>
      <c r="Z842" s="26"/>
      <c r="AA842" s="26"/>
      <c r="AB842" s="26"/>
    </row>
    <row r="843" spans="1:28" x14ac:dyDescent="0.2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6"/>
      <c r="Z843" s="26"/>
      <c r="AA843" s="26"/>
      <c r="AB843" s="26"/>
    </row>
    <row r="844" spans="1:28" x14ac:dyDescent="0.2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6"/>
      <c r="Z844" s="26"/>
      <c r="AA844" s="26"/>
      <c r="AB844" s="26"/>
    </row>
    <row r="845" spans="1:28" x14ac:dyDescent="0.2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6"/>
      <c r="Z845" s="26"/>
      <c r="AA845" s="26"/>
      <c r="AB845" s="26"/>
    </row>
    <row r="846" spans="1:28" x14ac:dyDescent="0.2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6"/>
      <c r="Z846" s="26"/>
      <c r="AA846" s="26"/>
      <c r="AB846" s="26"/>
    </row>
    <row r="847" spans="1:28" x14ac:dyDescent="0.2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6"/>
      <c r="Z847" s="26"/>
      <c r="AA847" s="26"/>
      <c r="AB847" s="26"/>
    </row>
    <row r="848" spans="1:28" x14ac:dyDescent="0.2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6"/>
      <c r="Z848" s="26"/>
      <c r="AA848" s="26"/>
      <c r="AB848" s="26"/>
    </row>
    <row r="849" spans="1:28" x14ac:dyDescent="0.2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6"/>
      <c r="Z849" s="26"/>
      <c r="AA849" s="26"/>
      <c r="AB849" s="26"/>
    </row>
    <row r="850" spans="1:28" x14ac:dyDescent="0.2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6"/>
      <c r="Z850" s="26"/>
      <c r="AA850" s="26"/>
      <c r="AB850" s="26"/>
    </row>
    <row r="851" spans="1:28" x14ac:dyDescent="0.2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6"/>
      <c r="Z851" s="26"/>
      <c r="AA851" s="26"/>
      <c r="AB851" s="26"/>
    </row>
    <row r="852" spans="1:28" x14ac:dyDescent="0.2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6"/>
      <c r="Z852" s="26"/>
      <c r="AA852" s="26"/>
      <c r="AB852" s="26"/>
    </row>
    <row r="853" spans="1:28" x14ac:dyDescent="0.2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6"/>
      <c r="Z853" s="26"/>
      <c r="AA853" s="26"/>
      <c r="AB853" s="26"/>
    </row>
    <row r="854" spans="1:28" x14ac:dyDescent="0.2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6"/>
      <c r="Z854" s="26"/>
      <c r="AA854" s="26"/>
      <c r="AB854" s="26"/>
    </row>
    <row r="855" spans="1:28" x14ac:dyDescent="0.2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6"/>
      <c r="Z855" s="26"/>
      <c r="AA855" s="26"/>
      <c r="AB855" s="26"/>
    </row>
    <row r="856" spans="1:28" x14ac:dyDescent="0.2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6"/>
      <c r="Z856" s="26"/>
      <c r="AA856" s="26"/>
      <c r="AB856" s="26"/>
    </row>
    <row r="857" spans="1:28" x14ac:dyDescent="0.2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6"/>
      <c r="Z857" s="26"/>
      <c r="AA857" s="26"/>
      <c r="AB857" s="26"/>
    </row>
    <row r="858" spans="1:28" x14ac:dyDescent="0.2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6"/>
      <c r="Z858" s="26"/>
      <c r="AA858" s="26"/>
      <c r="AB858" s="26"/>
    </row>
    <row r="859" spans="1:28" x14ac:dyDescent="0.2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6"/>
      <c r="Z859" s="26"/>
      <c r="AA859" s="26"/>
      <c r="AB859" s="26"/>
    </row>
    <row r="860" spans="1:28" x14ac:dyDescent="0.2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6"/>
      <c r="Z860" s="26"/>
      <c r="AA860" s="26"/>
      <c r="AB860" s="26"/>
    </row>
    <row r="861" spans="1:28" x14ac:dyDescent="0.2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6"/>
      <c r="Z861" s="26"/>
      <c r="AA861" s="26"/>
      <c r="AB861" s="26"/>
    </row>
    <row r="862" spans="1:28" x14ac:dyDescent="0.2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6"/>
      <c r="Z862" s="26"/>
      <c r="AA862" s="26"/>
      <c r="AB862" s="26"/>
    </row>
    <row r="863" spans="1:28" x14ac:dyDescent="0.2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6"/>
      <c r="Z863" s="26"/>
      <c r="AA863" s="26"/>
      <c r="AB863" s="26"/>
    </row>
    <row r="864" spans="1:28" x14ac:dyDescent="0.2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6"/>
      <c r="Z864" s="26"/>
      <c r="AA864" s="26"/>
      <c r="AB864" s="26"/>
    </row>
    <row r="865" spans="1:28" x14ac:dyDescent="0.2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6"/>
      <c r="Z865" s="26"/>
      <c r="AA865" s="26"/>
      <c r="AB865" s="26"/>
    </row>
    <row r="866" spans="1:28" x14ac:dyDescent="0.2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6"/>
      <c r="Z866" s="26"/>
      <c r="AA866" s="26"/>
      <c r="AB866" s="26"/>
    </row>
    <row r="867" spans="1:28" x14ac:dyDescent="0.2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6"/>
      <c r="Z867" s="26"/>
      <c r="AA867" s="26"/>
      <c r="AB867" s="26"/>
    </row>
    <row r="868" spans="1:28" x14ac:dyDescent="0.2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6"/>
      <c r="Z868" s="26"/>
      <c r="AA868" s="26"/>
      <c r="AB868" s="26"/>
    </row>
    <row r="869" spans="1:28" x14ac:dyDescent="0.2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6"/>
      <c r="Z869" s="26"/>
      <c r="AA869" s="26"/>
      <c r="AB869" s="26"/>
    </row>
    <row r="870" spans="1:28" x14ac:dyDescent="0.2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6"/>
      <c r="Z870" s="26"/>
      <c r="AA870" s="26"/>
      <c r="AB870" s="26"/>
    </row>
    <row r="871" spans="1:28" x14ac:dyDescent="0.2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6"/>
      <c r="Z871" s="26"/>
      <c r="AA871" s="26"/>
      <c r="AB871" s="26"/>
    </row>
    <row r="872" spans="1:28" x14ac:dyDescent="0.2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6"/>
      <c r="Z872" s="26"/>
      <c r="AA872" s="26"/>
      <c r="AB872" s="26"/>
    </row>
    <row r="873" spans="1:28" x14ac:dyDescent="0.2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6"/>
      <c r="Z873" s="26"/>
      <c r="AA873" s="26"/>
      <c r="AB873" s="26"/>
    </row>
    <row r="874" spans="1:28" x14ac:dyDescent="0.2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6"/>
      <c r="Z874" s="26"/>
      <c r="AA874" s="26"/>
      <c r="AB874" s="26"/>
    </row>
    <row r="875" spans="1:28" x14ac:dyDescent="0.2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6"/>
      <c r="Z875" s="26"/>
      <c r="AA875" s="26"/>
      <c r="AB875" s="26"/>
    </row>
    <row r="876" spans="1:28" x14ac:dyDescent="0.2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6"/>
      <c r="Z876" s="26"/>
      <c r="AA876" s="26"/>
      <c r="AB876" s="26"/>
    </row>
    <row r="877" spans="1:28" x14ac:dyDescent="0.2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6"/>
      <c r="Z877" s="26"/>
      <c r="AA877" s="26"/>
      <c r="AB877" s="26"/>
    </row>
    <row r="878" spans="1:28" x14ac:dyDescent="0.2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6"/>
      <c r="Z878" s="26"/>
      <c r="AA878" s="26"/>
      <c r="AB878" s="26"/>
    </row>
    <row r="879" spans="1:28" x14ac:dyDescent="0.2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6"/>
      <c r="Z879" s="26"/>
      <c r="AA879" s="26"/>
      <c r="AB879" s="26"/>
    </row>
    <row r="880" spans="1:28" x14ac:dyDescent="0.2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6"/>
      <c r="Z880" s="26"/>
      <c r="AA880" s="26"/>
      <c r="AB880" s="26"/>
    </row>
    <row r="881" spans="1:28" x14ac:dyDescent="0.2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6"/>
      <c r="Z881" s="26"/>
      <c r="AA881" s="26"/>
      <c r="AB881" s="26"/>
    </row>
    <row r="882" spans="1:28" x14ac:dyDescent="0.2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6"/>
      <c r="Z882" s="26"/>
      <c r="AA882" s="26"/>
      <c r="AB882" s="26"/>
    </row>
    <row r="883" spans="1:28" x14ac:dyDescent="0.2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6"/>
      <c r="Z883" s="26"/>
      <c r="AA883" s="26"/>
      <c r="AB883" s="26"/>
    </row>
    <row r="884" spans="1:28" x14ac:dyDescent="0.2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6"/>
      <c r="Z884" s="26"/>
      <c r="AA884" s="26"/>
      <c r="AB884" s="26"/>
    </row>
    <row r="885" spans="1:28" x14ac:dyDescent="0.2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6"/>
      <c r="Z885" s="26"/>
      <c r="AA885" s="26"/>
      <c r="AB885" s="26"/>
    </row>
    <row r="886" spans="1:28" x14ac:dyDescent="0.2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6"/>
      <c r="Z886" s="26"/>
      <c r="AA886" s="26"/>
      <c r="AB886" s="26"/>
    </row>
    <row r="887" spans="1:28" x14ac:dyDescent="0.2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6"/>
      <c r="Z887" s="26"/>
      <c r="AA887" s="26"/>
      <c r="AB887" s="26"/>
    </row>
    <row r="888" spans="1:28" x14ac:dyDescent="0.2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6"/>
      <c r="Z888" s="26"/>
      <c r="AA888" s="26"/>
      <c r="AB888" s="26"/>
    </row>
    <row r="889" spans="1:28" x14ac:dyDescent="0.2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6"/>
      <c r="Z889" s="26"/>
      <c r="AA889" s="26"/>
      <c r="AB889" s="26"/>
    </row>
    <row r="890" spans="1:28" x14ac:dyDescent="0.2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6"/>
      <c r="Z890" s="26"/>
      <c r="AA890" s="26"/>
      <c r="AB890" s="26"/>
    </row>
    <row r="891" spans="1:28" x14ac:dyDescent="0.2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6"/>
      <c r="Z891" s="26"/>
      <c r="AA891" s="26"/>
      <c r="AB891" s="26"/>
    </row>
    <row r="892" spans="1:28" x14ac:dyDescent="0.2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6"/>
      <c r="Z892" s="26"/>
      <c r="AA892" s="26"/>
      <c r="AB892" s="26"/>
    </row>
    <row r="893" spans="1:28" x14ac:dyDescent="0.2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6"/>
      <c r="Z893" s="26"/>
      <c r="AA893" s="26"/>
      <c r="AB893" s="26"/>
    </row>
    <row r="894" spans="1:28" x14ac:dyDescent="0.2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6"/>
      <c r="Z894" s="26"/>
      <c r="AA894" s="26"/>
      <c r="AB894" s="26"/>
    </row>
    <row r="895" spans="1:28" x14ac:dyDescent="0.2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6"/>
      <c r="Z895" s="26"/>
      <c r="AA895" s="26"/>
      <c r="AB895" s="26"/>
    </row>
    <row r="896" spans="1:28" x14ac:dyDescent="0.2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6"/>
      <c r="Z896" s="26"/>
      <c r="AA896" s="26"/>
      <c r="AB896" s="26"/>
    </row>
    <row r="897" spans="1:28" x14ac:dyDescent="0.2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6"/>
      <c r="Z897" s="26"/>
      <c r="AA897" s="26"/>
      <c r="AB897" s="26"/>
    </row>
    <row r="898" spans="1:28" x14ac:dyDescent="0.2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6"/>
      <c r="Z898" s="26"/>
      <c r="AA898" s="26"/>
      <c r="AB898" s="26"/>
    </row>
    <row r="899" spans="1:28" x14ac:dyDescent="0.2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6"/>
      <c r="Z899" s="26"/>
      <c r="AA899" s="26"/>
      <c r="AB899" s="26"/>
    </row>
    <row r="900" spans="1:28" x14ac:dyDescent="0.2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6"/>
      <c r="Z900" s="26"/>
      <c r="AA900" s="26"/>
      <c r="AB900" s="26"/>
    </row>
    <row r="901" spans="1:28" x14ac:dyDescent="0.2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6"/>
      <c r="Z901" s="26"/>
      <c r="AA901" s="26"/>
      <c r="AB901" s="26"/>
    </row>
    <row r="902" spans="1:28" x14ac:dyDescent="0.2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6"/>
      <c r="Z902" s="26"/>
      <c r="AA902" s="26"/>
      <c r="AB902" s="26"/>
    </row>
    <row r="903" spans="1:28" x14ac:dyDescent="0.2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6"/>
      <c r="Z903" s="26"/>
      <c r="AA903" s="26"/>
      <c r="AB903" s="26"/>
    </row>
    <row r="904" spans="1:28" x14ac:dyDescent="0.2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6"/>
      <c r="Z904" s="26"/>
      <c r="AA904" s="26"/>
      <c r="AB904" s="26"/>
    </row>
    <row r="905" spans="1:28" x14ac:dyDescent="0.2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6"/>
      <c r="Z905" s="26"/>
      <c r="AA905" s="26"/>
      <c r="AB905" s="26"/>
    </row>
    <row r="906" spans="1:28" x14ac:dyDescent="0.2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6"/>
      <c r="Z906" s="26"/>
      <c r="AA906" s="26"/>
      <c r="AB906" s="26"/>
    </row>
    <row r="907" spans="1:28" x14ac:dyDescent="0.2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6"/>
      <c r="Z907" s="26"/>
      <c r="AA907" s="26"/>
      <c r="AB907" s="26"/>
    </row>
    <row r="908" spans="1:28" x14ac:dyDescent="0.2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6"/>
      <c r="Z908" s="26"/>
      <c r="AA908" s="26"/>
      <c r="AB908" s="26"/>
    </row>
    <row r="909" spans="1:28" x14ac:dyDescent="0.2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6"/>
      <c r="Z909" s="26"/>
      <c r="AA909" s="26"/>
      <c r="AB909" s="26"/>
    </row>
    <row r="910" spans="1:28" x14ac:dyDescent="0.2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6"/>
      <c r="Z910" s="26"/>
      <c r="AA910" s="26"/>
      <c r="AB910" s="26"/>
    </row>
    <row r="911" spans="1:28" x14ac:dyDescent="0.2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6"/>
      <c r="Z911" s="26"/>
      <c r="AA911" s="26"/>
      <c r="AB911" s="26"/>
    </row>
    <row r="912" spans="1:28" x14ac:dyDescent="0.2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6"/>
      <c r="Z912" s="26"/>
      <c r="AA912" s="26"/>
      <c r="AB912" s="26"/>
    </row>
    <row r="913" spans="1:28" x14ac:dyDescent="0.2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6"/>
      <c r="Z913" s="26"/>
      <c r="AA913" s="26"/>
      <c r="AB913" s="26"/>
    </row>
    <row r="914" spans="1:28" x14ac:dyDescent="0.2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6"/>
      <c r="Z914" s="26"/>
      <c r="AA914" s="26"/>
      <c r="AB914" s="26"/>
    </row>
    <row r="915" spans="1:28" x14ac:dyDescent="0.2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6"/>
      <c r="Z915" s="26"/>
      <c r="AA915" s="26"/>
      <c r="AB915" s="26"/>
    </row>
    <row r="916" spans="1:28" x14ac:dyDescent="0.2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6"/>
      <c r="Z916" s="26"/>
      <c r="AA916" s="26"/>
      <c r="AB916" s="26"/>
    </row>
    <row r="917" spans="1:28" x14ac:dyDescent="0.2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6"/>
      <c r="Z917" s="26"/>
      <c r="AA917" s="26"/>
      <c r="AB917" s="26"/>
    </row>
    <row r="918" spans="1:28" x14ac:dyDescent="0.2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6"/>
      <c r="Z918" s="26"/>
      <c r="AA918" s="26"/>
      <c r="AB918" s="26"/>
    </row>
    <row r="919" spans="1:28" x14ac:dyDescent="0.2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6"/>
      <c r="Z919" s="26"/>
      <c r="AA919" s="26"/>
      <c r="AB919" s="26"/>
    </row>
    <row r="920" spans="1:28" x14ac:dyDescent="0.2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6"/>
      <c r="Z920" s="26"/>
      <c r="AA920" s="26"/>
      <c r="AB920" s="26"/>
    </row>
    <row r="921" spans="1:28" x14ac:dyDescent="0.2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6"/>
      <c r="Z921" s="26"/>
      <c r="AA921" s="26"/>
      <c r="AB921" s="26"/>
    </row>
    <row r="922" spans="1:28" x14ac:dyDescent="0.2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6"/>
      <c r="Z922" s="26"/>
      <c r="AA922" s="26"/>
      <c r="AB922" s="26"/>
    </row>
    <row r="923" spans="1:28" x14ac:dyDescent="0.2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6"/>
      <c r="Z923" s="26"/>
      <c r="AA923" s="26"/>
      <c r="AB923" s="26"/>
    </row>
    <row r="924" spans="1:28" x14ac:dyDescent="0.2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6"/>
      <c r="Z924" s="26"/>
      <c r="AA924" s="26"/>
      <c r="AB924" s="26"/>
    </row>
    <row r="925" spans="1:28" x14ac:dyDescent="0.2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6"/>
      <c r="Z925" s="26"/>
      <c r="AA925" s="26"/>
      <c r="AB925" s="26"/>
    </row>
    <row r="926" spans="1:28" x14ac:dyDescent="0.2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6"/>
      <c r="Z926" s="26"/>
      <c r="AA926" s="26"/>
      <c r="AB926" s="26"/>
    </row>
    <row r="927" spans="1:28" x14ac:dyDescent="0.2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6"/>
      <c r="Z927" s="26"/>
      <c r="AA927" s="26"/>
      <c r="AB927" s="26"/>
    </row>
    <row r="928" spans="1:28" x14ac:dyDescent="0.2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6"/>
      <c r="Z928" s="26"/>
      <c r="AA928" s="26"/>
      <c r="AB928" s="26"/>
    </row>
    <row r="929" spans="1:28" x14ac:dyDescent="0.2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6"/>
      <c r="Z929" s="26"/>
      <c r="AA929" s="26"/>
      <c r="AB929" s="26"/>
    </row>
    <row r="930" spans="1:28" x14ac:dyDescent="0.2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6"/>
      <c r="Z930" s="26"/>
      <c r="AA930" s="26"/>
      <c r="AB930" s="26"/>
    </row>
    <row r="931" spans="1:28" x14ac:dyDescent="0.2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6"/>
      <c r="Z931" s="26"/>
      <c r="AA931" s="26"/>
      <c r="AB931" s="26"/>
    </row>
    <row r="932" spans="1:28" x14ac:dyDescent="0.2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6"/>
      <c r="Z932" s="26"/>
      <c r="AA932" s="26"/>
      <c r="AB932" s="26"/>
    </row>
    <row r="933" spans="1:28" x14ac:dyDescent="0.2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6"/>
      <c r="Z933" s="26"/>
      <c r="AA933" s="26"/>
      <c r="AB933" s="26"/>
    </row>
    <row r="934" spans="1:28" x14ac:dyDescent="0.2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6"/>
      <c r="Z934" s="26"/>
      <c r="AA934" s="26"/>
      <c r="AB934" s="26"/>
    </row>
    <row r="935" spans="1:28" x14ac:dyDescent="0.2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6"/>
      <c r="Z935" s="26"/>
      <c r="AA935" s="26"/>
      <c r="AB935" s="26"/>
    </row>
    <row r="936" spans="1:28" x14ac:dyDescent="0.2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6"/>
      <c r="Z936" s="26"/>
      <c r="AA936" s="26"/>
      <c r="AB936" s="26"/>
    </row>
    <row r="937" spans="1:28" x14ac:dyDescent="0.2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6"/>
      <c r="Z937" s="26"/>
      <c r="AA937" s="26"/>
      <c r="AB937" s="26"/>
    </row>
    <row r="938" spans="1:28" x14ac:dyDescent="0.2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6"/>
      <c r="Z938" s="26"/>
      <c r="AA938" s="26"/>
      <c r="AB938" s="26"/>
    </row>
    <row r="939" spans="1:28" x14ac:dyDescent="0.2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6"/>
      <c r="Z939" s="26"/>
      <c r="AA939" s="26"/>
      <c r="AB939" s="26"/>
    </row>
    <row r="940" spans="1:28" x14ac:dyDescent="0.2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6"/>
      <c r="Z940" s="26"/>
      <c r="AA940" s="26"/>
      <c r="AB940" s="26"/>
    </row>
    <row r="941" spans="1:28" x14ac:dyDescent="0.2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6"/>
      <c r="Z941" s="26"/>
      <c r="AA941" s="26"/>
      <c r="AB941" s="26"/>
    </row>
    <row r="942" spans="1:28" x14ac:dyDescent="0.2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6"/>
      <c r="Z942" s="26"/>
      <c r="AA942" s="26"/>
      <c r="AB942" s="26"/>
    </row>
    <row r="943" spans="1:28" x14ac:dyDescent="0.2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6"/>
      <c r="Z943" s="26"/>
      <c r="AA943" s="26"/>
      <c r="AB943" s="26"/>
    </row>
    <row r="944" spans="1:28" x14ac:dyDescent="0.2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6"/>
      <c r="Z944" s="26"/>
      <c r="AA944" s="26"/>
      <c r="AB944" s="26"/>
    </row>
    <row r="945" spans="1:28" x14ac:dyDescent="0.2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6"/>
      <c r="Z945" s="26"/>
      <c r="AA945" s="26"/>
      <c r="AB945" s="26"/>
    </row>
    <row r="946" spans="1:28" x14ac:dyDescent="0.2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6"/>
      <c r="Z946" s="26"/>
      <c r="AA946" s="26"/>
      <c r="AB946" s="26"/>
    </row>
    <row r="947" spans="1:28" x14ac:dyDescent="0.2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6"/>
      <c r="Z947" s="26"/>
      <c r="AA947" s="26"/>
      <c r="AB947" s="26"/>
    </row>
    <row r="948" spans="1:28" x14ac:dyDescent="0.2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6"/>
      <c r="Z948" s="26"/>
      <c r="AA948" s="26"/>
      <c r="AB948" s="26"/>
    </row>
    <row r="949" spans="1:28" x14ac:dyDescent="0.2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6"/>
      <c r="Z949" s="26"/>
      <c r="AA949" s="26"/>
      <c r="AB949" s="26"/>
    </row>
    <row r="950" spans="1:28" x14ac:dyDescent="0.2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6"/>
      <c r="Z950" s="26"/>
      <c r="AA950" s="26"/>
      <c r="AB950" s="26"/>
    </row>
    <row r="951" spans="1:28" x14ac:dyDescent="0.2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6"/>
      <c r="Z951" s="26"/>
      <c r="AA951" s="26"/>
      <c r="AB951" s="26"/>
    </row>
    <row r="952" spans="1:28" x14ac:dyDescent="0.2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6"/>
      <c r="Z952" s="26"/>
      <c r="AA952" s="26"/>
      <c r="AB952" s="26"/>
    </row>
    <row r="953" spans="1:28" x14ac:dyDescent="0.2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6"/>
      <c r="Z953" s="26"/>
      <c r="AA953" s="26"/>
      <c r="AB953" s="26"/>
    </row>
    <row r="954" spans="1:28" x14ac:dyDescent="0.2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6"/>
      <c r="Z954" s="26"/>
      <c r="AA954" s="26"/>
      <c r="AB954" s="26"/>
    </row>
    <row r="955" spans="1:28" x14ac:dyDescent="0.2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6"/>
      <c r="Z955" s="26"/>
      <c r="AA955" s="26"/>
      <c r="AB955" s="26"/>
    </row>
    <row r="956" spans="1:28" x14ac:dyDescent="0.2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6"/>
      <c r="Z956" s="26"/>
      <c r="AA956" s="26"/>
      <c r="AB956" s="26"/>
    </row>
    <row r="957" spans="1:28" x14ac:dyDescent="0.2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6"/>
      <c r="Z957" s="26"/>
      <c r="AA957" s="26"/>
      <c r="AB957" s="26"/>
    </row>
    <row r="958" spans="1:28" x14ac:dyDescent="0.2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6"/>
      <c r="Z958" s="26"/>
      <c r="AA958" s="26"/>
      <c r="AB958" s="26"/>
    </row>
    <row r="959" spans="1:28" x14ac:dyDescent="0.2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6"/>
      <c r="Z959" s="26"/>
      <c r="AA959" s="26"/>
      <c r="AB959" s="26"/>
    </row>
    <row r="960" spans="1:28" x14ac:dyDescent="0.2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6"/>
      <c r="Z960" s="26"/>
      <c r="AA960" s="26"/>
      <c r="AB960" s="26"/>
    </row>
    <row r="961" spans="1:28" x14ac:dyDescent="0.2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6"/>
      <c r="Z961" s="26"/>
      <c r="AA961" s="26"/>
      <c r="AB961" s="26"/>
    </row>
    <row r="962" spans="1:28" x14ac:dyDescent="0.2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6"/>
      <c r="Z962" s="26"/>
      <c r="AA962" s="26"/>
      <c r="AB962" s="26"/>
    </row>
    <row r="963" spans="1:28" x14ac:dyDescent="0.2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6"/>
      <c r="Z963" s="26"/>
      <c r="AA963" s="26"/>
      <c r="AB963" s="26"/>
    </row>
    <row r="964" spans="1:28" x14ac:dyDescent="0.2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6"/>
      <c r="Z964" s="26"/>
      <c r="AA964" s="26"/>
      <c r="AB964" s="26"/>
    </row>
    <row r="965" spans="1:28" x14ac:dyDescent="0.2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6"/>
      <c r="Z965" s="26"/>
      <c r="AA965" s="26"/>
      <c r="AB965" s="26"/>
    </row>
    <row r="966" spans="1:28" x14ac:dyDescent="0.2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6"/>
      <c r="Z966" s="26"/>
      <c r="AA966" s="26"/>
      <c r="AB966" s="26"/>
    </row>
    <row r="967" spans="1:28" x14ac:dyDescent="0.2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6"/>
      <c r="Z967" s="26"/>
      <c r="AA967" s="26"/>
      <c r="AB967" s="26"/>
    </row>
    <row r="968" spans="1:28" x14ac:dyDescent="0.2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6"/>
      <c r="Z968" s="26"/>
      <c r="AA968" s="26"/>
      <c r="AB968" s="26"/>
    </row>
    <row r="969" spans="1:28" x14ac:dyDescent="0.2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6"/>
      <c r="Z969" s="26"/>
      <c r="AA969" s="26"/>
      <c r="AB969" s="26"/>
    </row>
    <row r="970" spans="1:28" x14ac:dyDescent="0.2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6"/>
      <c r="Z970" s="26"/>
      <c r="AA970" s="26"/>
      <c r="AB970" s="26"/>
    </row>
    <row r="971" spans="1:28" x14ac:dyDescent="0.2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6"/>
      <c r="Z971" s="26"/>
      <c r="AA971" s="26"/>
      <c r="AB971" s="26"/>
    </row>
    <row r="972" spans="1:28" x14ac:dyDescent="0.2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6"/>
      <c r="Z972" s="26"/>
      <c r="AA972" s="26"/>
      <c r="AB972" s="26"/>
    </row>
    <row r="973" spans="1:28" x14ac:dyDescent="0.2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6"/>
      <c r="Z973" s="26"/>
      <c r="AA973" s="26"/>
      <c r="AB973" s="26"/>
    </row>
    <row r="974" spans="1:28" x14ac:dyDescent="0.2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6"/>
      <c r="Z974" s="26"/>
      <c r="AA974" s="26"/>
      <c r="AB974" s="26"/>
    </row>
    <row r="975" spans="1:28" x14ac:dyDescent="0.2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6"/>
      <c r="Z975" s="26"/>
      <c r="AA975" s="26"/>
      <c r="AB975" s="26"/>
    </row>
    <row r="976" spans="1:28" x14ac:dyDescent="0.2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6"/>
      <c r="Z976" s="26"/>
      <c r="AA976" s="26"/>
      <c r="AB976" s="26"/>
    </row>
    <row r="977" spans="1:28" x14ac:dyDescent="0.2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6"/>
      <c r="Z977" s="26"/>
      <c r="AA977" s="26"/>
      <c r="AB977" s="26"/>
    </row>
    <row r="978" spans="1:28" x14ac:dyDescent="0.2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6"/>
      <c r="Z978" s="26"/>
      <c r="AA978" s="26"/>
      <c r="AB978" s="26"/>
    </row>
    <row r="979" spans="1:28" x14ac:dyDescent="0.2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6"/>
      <c r="Z979" s="26"/>
      <c r="AA979" s="26"/>
      <c r="AB979" s="26"/>
    </row>
    <row r="980" spans="1:28" x14ac:dyDescent="0.2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6"/>
      <c r="Z980" s="26"/>
      <c r="AA980" s="26"/>
      <c r="AB980" s="26"/>
    </row>
    <row r="981" spans="1:28" x14ac:dyDescent="0.2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6"/>
      <c r="Z981" s="26"/>
      <c r="AA981" s="26"/>
      <c r="AB981" s="26"/>
    </row>
    <row r="982" spans="1:28" x14ac:dyDescent="0.2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6"/>
      <c r="Z982" s="26"/>
      <c r="AA982" s="26"/>
      <c r="AB982" s="26"/>
    </row>
    <row r="983" spans="1:28" x14ac:dyDescent="0.2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6"/>
      <c r="Z983" s="26"/>
      <c r="AA983" s="26"/>
      <c r="AB983" s="26"/>
    </row>
    <row r="984" spans="1:28" x14ac:dyDescent="0.2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6"/>
      <c r="Z984" s="26"/>
      <c r="AA984" s="26"/>
      <c r="AB984" s="26"/>
    </row>
    <row r="985" spans="1:28" x14ac:dyDescent="0.2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6"/>
      <c r="Z985" s="26"/>
      <c r="AA985" s="26"/>
      <c r="AB985" s="26"/>
    </row>
    <row r="986" spans="1:28" x14ac:dyDescent="0.2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6"/>
      <c r="Z986" s="26"/>
      <c r="AA986" s="26"/>
      <c r="AB986" s="26"/>
    </row>
    <row r="987" spans="1:28" x14ac:dyDescent="0.2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6"/>
      <c r="Z987" s="26"/>
      <c r="AA987" s="26"/>
      <c r="AB987" s="26"/>
    </row>
    <row r="988" spans="1:28" x14ac:dyDescent="0.2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6"/>
      <c r="Z988" s="26"/>
      <c r="AA988" s="26"/>
      <c r="AB988" s="26"/>
    </row>
    <row r="989" spans="1:28" x14ac:dyDescent="0.2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6"/>
      <c r="Z989" s="26"/>
      <c r="AA989" s="26"/>
      <c r="AB989" s="26"/>
    </row>
    <row r="990" spans="1:28" x14ac:dyDescent="0.2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6"/>
      <c r="Z990" s="26"/>
      <c r="AA990" s="26"/>
      <c r="AB990" s="26"/>
    </row>
    <row r="991" spans="1:28" x14ac:dyDescent="0.2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6"/>
      <c r="Z991" s="26"/>
      <c r="AA991" s="26"/>
      <c r="AB991" s="26"/>
    </row>
    <row r="992" spans="1:28" x14ac:dyDescent="0.2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6"/>
      <c r="Z992" s="26"/>
      <c r="AA992" s="26"/>
      <c r="AB992" s="26"/>
    </row>
    <row r="993" spans="1:28" x14ac:dyDescent="0.2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6"/>
      <c r="Z993" s="26"/>
      <c r="AA993" s="26"/>
      <c r="AB993" s="26"/>
    </row>
    <row r="994" spans="1:28" x14ac:dyDescent="0.2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6"/>
      <c r="Z994" s="26"/>
      <c r="AA994" s="26"/>
      <c r="AB994" s="26"/>
    </row>
    <row r="995" spans="1:28" x14ac:dyDescent="0.2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6"/>
      <c r="Z995" s="26"/>
      <c r="AA995" s="26"/>
      <c r="AB995" s="26"/>
    </row>
    <row r="996" spans="1:28" x14ac:dyDescent="0.2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6"/>
      <c r="Z996" s="26"/>
      <c r="AA996" s="26"/>
      <c r="AB996" s="26"/>
    </row>
    <row r="997" spans="1:28" x14ac:dyDescent="0.2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6"/>
      <c r="Z997" s="26"/>
      <c r="AA997" s="26"/>
      <c r="AB997" s="26"/>
    </row>
    <row r="998" spans="1:28" x14ac:dyDescent="0.2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6"/>
      <c r="Z998" s="26"/>
      <c r="AA998" s="26"/>
      <c r="AB998" s="26"/>
    </row>
    <row r="999" spans="1:28" x14ac:dyDescent="0.2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6"/>
      <c r="Z999" s="26"/>
      <c r="AA999" s="26"/>
      <c r="AB999" s="26"/>
    </row>
    <row r="1000" spans="1:28" x14ac:dyDescent="0.2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6"/>
      <c r="Z1000" s="26"/>
      <c r="AA1000" s="26"/>
      <c r="AB1000" s="26"/>
    </row>
    <row r="1001" spans="1:28" x14ac:dyDescent="0.2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6"/>
      <c r="Z1001" s="26"/>
      <c r="AA1001" s="26"/>
      <c r="AB1001" s="26"/>
    </row>
    <row r="1002" spans="1:28" x14ac:dyDescent="0.2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6"/>
      <c r="Z1002" s="26"/>
      <c r="AA1002" s="26"/>
      <c r="AB1002" s="26"/>
    </row>
    <row r="1003" spans="1:28" x14ac:dyDescent="0.2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6"/>
      <c r="Z1003" s="26"/>
      <c r="AA1003" s="26"/>
      <c r="AB1003" s="26"/>
    </row>
    <row r="1004" spans="1:28" x14ac:dyDescent="0.2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6"/>
      <c r="Z1004" s="26"/>
      <c r="AA1004" s="26"/>
      <c r="AB1004" s="26"/>
    </row>
    <row r="1005" spans="1:28" x14ac:dyDescent="0.2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6"/>
      <c r="Z1005" s="26"/>
      <c r="AA1005" s="26"/>
      <c r="AB1005" s="26"/>
    </row>
    <row r="1006" spans="1:28" x14ac:dyDescent="0.2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6"/>
      <c r="Z1006" s="26"/>
      <c r="AA1006" s="26"/>
      <c r="AB1006" s="26"/>
    </row>
    <row r="1007" spans="1:28" x14ac:dyDescent="0.2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6"/>
      <c r="Z1007" s="26"/>
      <c r="AA1007" s="26"/>
      <c r="AB1007" s="26"/>
    </row>
    <row r="1008" spans="1:28" x14ac:dyDescent="0.2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6"/>
      <c r="Z1008" s="26"/>
      <c r="AA1008" s="26"/>
      <c r="AB1008" s="26"/>
    </row>
    <row r="1009" spans="1:28" x14ac:dyDescent="0.2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6"/>
      <c r="Z1009" s="26"/>
      <c r="AA1009" s="26"/>
      <c r="AB1009" s="26"/>
    </row>
    <row r="1010" spans="1:28" x14ac:dyDescent="0.2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6"/>
      <c r="Z1010" s="26"/>
      <c r="AA1010" s="26"/>
      <c r="AB1010" s="26"/>
    </row>
    <row r="1011" spans="1:28" x14ac:dyDescent="0.2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6"/>
      <c r="Z1011" s="26"/>
      <c r="AA1011" s="26"/>
      <c r="AB1011" s="26"/>
    </row>
    <row r="1012" spans="1:28" x14ac:dyDescent="0.2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6"/>
      <c r="Z1012" s="26"/>
      <c r="AA1012" s="26"/>
      <c r="AB1012" s="26"/>
    </row>
    <row r="1013" spans="1:28" x14ac:dyDescent="0.2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6"/>
      <c r="Z1013" s="26"/>
      <c r="AA1013" s="26"/>
      <c r="AB1013" s="26"/>
    </row>
    <row r="1014" spans="1:28" x14ac:dyDescent="0.2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6"/>
      <c r="Z1014" s="26"/>
      <c r="AA1014" s="26"/>
      <c r="AB1014" s="26"/>
    </row>
    <row r="1015" spans="1:28" x14ac:dyDescent="0.2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6"/>
      <c r="Z1015" s="26"/>
      <c r="AA1015" s="26"/>
      <c r="AB1015" s="26"/>
    </row>
    <row r="1016" spans="1:28" x14ac:dyDescent="0.2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6"/>
      <c r="Z1016" s="26"/>
      <c r="AA1016" s="26"/>
      <c r="AB1016" s="26"/>
    </row>
    <row r="1017" spans="1:28" x14ac:dyDescent="0.2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6"/>
      <c r="Z1017" s="26"/>
      <c r="AA1017" s="26"/>
      <c r="AB1017" s="26"/>
    </row>
    <row r="1018" spans="1:28" x14ac:dyDescent="0.2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6"/>
      <c r="Z1018" s="26"/>
      <c r="AA1018" s="26"/>
      <c r="AB1018" s="26"/>
    </row>
    <row r="1019" spans="1:28" x14ac:dyDescent="0.2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6"/>
      <c r="Z1019" s="26"/>
      <c r="AA1019" s="26"/>
      <c r="AB1019" s="26"/>
    </row>
    <row r="1020" spans="1:28" x14ac:dyDescent="0.2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6"/>
      <c r="Z1020" s="26"/>
      <c r="AA1020" s="26"/>
      <c r="AB1020" s="26"/>
    </row>
    <row r="1021" spans="1:28" x14ac:dyDescent="0.2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6"/>
      <c r="Z1021" s="26"/>
      <c r="AA1021" s="26"/>
      <c r="AB1021" s="26"/>
    </row>
    <row r="1022" spans="1:28" x14ac:dyDescent="0.2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6"/>
      <c r="Z1022" s="26"/>
      <c r="AA1022" s="26"/>
      <c r="AB1022" s="26"/>
    </row>
    <row r="1023" spans="1:28" x14ac:dyDescent="0.2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6"/>
      <c r="Z1023" s="26"/>
      <c r="AA1023" s="26"/>
      <c r="AB1023" s="26"/>
    </row>
    <row r="1024" spans="1:28" x14ac:dyDescent="0.2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6"/>
      <c r="Z1024" s="26"/>
      <c r="AA1024" s="26"/>
      <c r="AB1024" s="26"/>
    </row>
    <row r="1025" spans="1:28" x14ac:dyDescent="0.2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6"/>
      <c r="Z1025" s="26"/>
      <c r="AA1025" s="26"/>
      <c r="AB1025" s="26"/>
    </row>
    <row r="1026" spans="1:28" x14ac:dyDescent="0.2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6"/>
      <c r="Z1026" s="26"/>
      <c r="AA1026" s="26"/>
      <c r="AB1026" s="26"/>
    </row>
    <row r="1027" spans="1:28" x14ac:dyDescent="0.2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6"/>
      <c r="Z1027" s="26"/>
      <c r="AA1027" s="26"/>
      <c r="AB1027" s="26"/>
    </row>
    <row r="1028" spans="1:28" x14ac:dyDescent="0.2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6"/>
      <c r="Z1028" s="26"/>
      <c r="AA1028" s="26"/>
      <c r="AB1028" s="26"/>
    </row>
    <row r="1029" spans="1:28" x14ac:dyDescent="0.2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6"/>
      <c r="Z1029" s="26"/>
      <c r="AA1029" s="26"/>
      <c r="AB1029" s="26"/>
    </row>
    <row r="1030" spans="1:28" x14ac:dyDescent="0.2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6"/>
      <c r="Z1030" s="26"/>
      <c r="AA1030" s="26"/>
      <c r="AB1030" s="26"/>
    </row>
    <row r="1031" spans="1:28" x14ac:dyDescent="0.2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6"/>
      <c r="Z1031" s="26"/>
      <c r="AA1031" s="26"/>
      <c r="AB1031" s="26"/>
    </row>
    <row r="1032" spans="1:28" x14ac:dyDescent="0.2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6"/>
      <c r="Z1032" s="26"/>
      <c r="AA1032" s="26"/>
      <c r="AB1032" s="26"/>
    </row>
    <row r="1033" spans="1:28" x14ac:dyDescent="0.2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6"/>
      <c r="Z1033" s="26"/>
      <c r="AA1033" s="26"/>
      <c r="AB1033" s="26"/>
    </row>
    <row r="1034" spans="1:28" x14ac:dyDescent="0.2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6"/>
      <c r="Z1034" s="26"/>
      <c r="AA1034" s="26"/>
      <c r="AB1034" s="26"/>
    </row>
    <row r="1035" spans="1:28" x14ac:dyDescent="0.2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6"/>
      <c r="Z1035" s="26"/>
      <c r="AA1035" s="26"/>
      <c r="AB1035" s="26"/>
    </row>
    <row r="1036" spans="1:28" x14ac:dyDescent="0.2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6"/>
      <c r="Z1036" s="26"/>
      <c r="AA1036" s="26"/>
      <c r="AB1036" s="26"/>
    </row>
    <row r="1037" spans="1:28" x14ac:dyDescent="0.2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6"/>
      <c r="Z1037" s="26"/>
      <c r="AA1037" s="26"/>
      <c r="AB1037" s="26"/>
    </row>
    <row r="1038" spans="1:28" x14ac:dyDescent="0.2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6"/>
      <c r="Z1038" s="26"/>
      <c r="AA1038" s="26"/>
      <c r="AB1038" s="26"/>
    </row>
    <row r="1039" spans="1:28" x14ac:dyDescent="0.2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6"/>
      <c r="Z1039" s="26"/>
      <c r="AA1039" s="26"/>
      <c r="AB1039" s="26"/>
    </row>
    <row r="1040" spans="1:28" x14ac:dyDescent="0.2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6"/>
      <c r="Z1040" s="26"/>
      <c r="AA1040" s="26"/>
      <c r="AB1040" s="26"/>
    </row>
    <row r="1041" spans="1:28" x14ac:dyDescent="0.2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6"/>
      <c r="Z1041" s="26"/>
      <c r="AA1041" s="26"/>
      <c r="AB1041" s="26"/>
    </row>
    <row r="1042" spans="1:28" x14ac:dyDescent="0.2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6"/>
      <c r="Z1042" s="26"/>
      <c r="AA1042" s="26"/>
      <c r="AB1042" s="26"/>
    </row>
    <row r="1043" spans="1:28" x14ac:dyDescent="0.2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6"/>
      <c r="Z1043" s="26"/>
      <c r="AA1043" s="26"/>
      <c r="AB1043" s="26"/>
    </row>
    <row r="1044" spans="1:28" x14ac:dyDescent="0.2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6"/>
      <c r="Z1044" s="26"/>
      <c r="AA1044" s="26"/>
      <c r="AB1044" s="26"/>
    </row>
    <row r="1045" spans="1:28" x14ac:dyDescent="0.2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6"/>
      <c r="Z1045" s="26"/>
      <c r="AA1045" s="26"/>
      <c r="AB1045" s="26"/>
    </row>
    <row r="1046" spans="1:28" x14ac:dyDescent="0.2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6"/>
      <c r="Z1046" s="26"/>
      <c r="AA1046" s="26"/>
      <c r="AB1046" s="26"/>
    </row>
    <row r="1047" spans="1:28" x14ac:dyDescent="0.2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6"/>
      <c r="Z1047" s="26"/>
      <c r="AA1047" s="26"/>
      <c r="AB1047" s="26"/>
    </row>
    <row r="1048" spans="1:28" x14ac:dyDescent="0.2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6"/>
      <c r="Z1048" s="26"/>
      <c r="AA1048" s="26"/>
      <c r="AB1048" s="26"/>
    </row>
    <row r="1049" spans="1:28" x14ac:dyDescent="0.2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6"/>
      <c r="Z1049" s="26"/>
      <c r="AA1049" s="26"/>
      <c r="AB1049" s="26"/>
    </row>
    <row r="1050" spans="1:28" x14ac:dyDescent="0.2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6"/>
      <c r="Z1050" s="26"/>
      <c r="AA1050" s="26"/>
      <c r="AB1050" s="26"/>
    </row>
    <row r="1051" spans="1:28" x14ac:dyDescent="0.2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6"/>
      <c r="Z1051" s="26"/>
      <c r="AA1051" s="26"/>
      <c r="AB1051" s="26"/>
    </row>
    <row r="1052" spans="1:28" x14ac:dyDescent="0.2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6"/>
      <c r="Z1052" s="26"/>
      <c r="AA1052" s="26"/>
      <c r="AB1052" s="26"/>
    </row>
    <row r="1053" spans="1:28" x14ac:dyDescent="0.2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6"/>
      <c r="Z1053" s="26"/>
      <c r="AA1053" s="26"/>
      <c r="AB1053" s="26"/>
    </row>
    <row r="1054" spans="1:28" x14ac:dyDescent="0.2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6"/>
      <c r="Z1054" s="26"/>
      <c r="AA1054" s="26"/>
      <c r="AB1054" s="26"/>
    </row>
    <row r="1055" spans="1:28" x14ac:dyDescent="0.2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6"/>
      <c r="Z1055" s="26"/>
      <c r="AA1055" s="26"/>
      <c r="AB1055" s="26"/>
    </row>
    <row r="1056" spans="1:28" x14ac:dyDescent="0.2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6"/>
      <c r="Z1056" s="26"/>
      <c r="AA1056" s="26"/>
      <c r="AB1056" s="26"/>
    </row>
    <row r="1057" spans="1:28" x14ac:dyDescent="0.2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6"/>
      <c r="Z1057" s="26"/>
      <c r="AA1057" s="26"/>
      <c r="AB1057" s="26"/>
    </row>
    <row r="1058" spans="1:28" x14ac:dyDescent="0.2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6"/>
      <c r="Z1058" s="26"/>
      <c r="AA1058" s="26"/>
      <c r="AB1058" s="26"/>
    </row>
    <row r="1059" spans="1:28" x14ac:dyDescent="0.2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6"/>
      <c r="Z1059" s="26"/>
      <c r="AA1059" s="26"/>
      <c r="AB1059" s="26"/>
    </row>
    <row r="1060" spans="1:28" x14ac:dyDescent="0.2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6"/>
      <c r="Z1060" s="26"/>
      <c r="AA1060" s="26"/>
      <c r="AB1060" s="26"/>
    </row>
    <row r="1061" spans="1:28" x14ac:dyDescent="0.2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6"/>
      <c r="Z1061" s="26"/>
      <c r="AA1061" s="26"/>
      <c r="AB1061" s="26"/>
    </row>
    <row r="1062" spans="1:28" x14ac:dyDescent="0.2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6"/>
      <c r="Z1062" s="26"/>
      <c r="AA1062" s="26"/>
      <c r="AB1062" s="26"/>
    </row>
    <row r="1063" spans="1:28" x14ac:dyDescent="0.2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6"/>
      <c r="Z1063" s="26"/>
      <c r="AA1063" s="26"/>
      <c r="AB1063" s="26"/>
    </row>
    <row r="1064" spans="1:28" x14ac:dyDescent="0.2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6"/>
      <c r="Z1064" s="26"/>
      <c r="AA1064" s="26"/>
      <c r="AB1064" s="26"/>
    </row>
    <row r="1065" spans="1:28" x14ac:dyDescent="0.2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6"/>
      <c r="Z1065" s="26"/>
      <c r="AA1065" s="26"/>
      <c r="AB1065" s="26"/>
    </row>
    <row r="1066" spans="1:28" x14ac:dyDescent="0.2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6"/>
      <c r="Z1066" s="26"/>
      <c r="AA1066" s="26"/>
      <c r="AB1066" s="26"/>
    </row>
    <row r="1067" spans="1:28" x14ac:dyDescent="0.2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6"/>
      <c r="Z1067" s="26"/>
      <c r="AA1067" s="26"/>
      <c r="AB1067" s="26"/>
    </row>
    <row r="1068" spans="1:28" x14ac:dyDescent="0.2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6"/>
      <c r="Z1068" s="26"/>
      <c r="AA1068" s="26"/>
      <c r="AB1068" s="26"/>
    </row>
    <row r="1069" spans="1:28" x14ac:dyDescent="0.2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6"/>
      <c r="Z1069" s="26"/>
      <c r="AA1069" s="26"/>
      <c r="AB1069" s="26"/>
    </row>
    <row r="1070" spans="1:28" x14ac:dyDescent="0.2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6"/>
      <c r="Z1070" s="26"/>
      <c r="AA1070" s="26"/>
      <c r="AB1070" s="26"/>
    </row>
    <row r="1071" spans="1:28" x14ac:dyDescent="0.2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6"/>
      <c r="Z1071" s="26"/>
      <c r="AA1071" s="26"/>
      <c r="AB1071" s="26"/>
    </row>
    <row r="1072" spans="1:28" x14ac:dyDescent="0.2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6"/>
      <c r="Z1072" s="26"/>
      <c r="AA1072" s="26"/>
      <c r="AB1072" s="26"/>
    </row>
    <row r="1073" spans="1:28" x14ac:dyDescent="0.2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6"/>
      <c r="Z1073" s="26"/>
      <c r="AA1073" s="26"/>
      <c r="AB1073" s="26"/>
    </row>
    <row r="1074" spans="1:28" x14ac:dyDescent="0.2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6"/>
      <c r="Z1074" s="26"/>
      <c r="AA1074" s="26"/>
      <c r="AB1074" s="26"/>
    </row>
    <row r="1075" spans="1:28" x14ac:dyDescent="0.2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6"/>
      <c r="Z1075" s="26"/>
      <c r="AA1075" s="26"/>
      <c r="AB1075" s="26"/>
    </row>
    <row r="1076" spans="1:28" x14ac:dyDescent="0.2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6"/>
      <c r="Z1076" s="26"/>
      <c r="AA1076" s="26"/>
      <c r="AB1076" s="26"/>
    </row>
    <row r="1077" spans="1:28" x14ac:dyDescent="0.2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6"/>
      <c r="Z1077" s="26"/>
      <c r="AA1077" s="26"/>
      <c r="AB1077" s="26"/>
    </row>
    <row r="1078" spans="1:28" x14ac:dyDescent="0.2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6"/>
      <c r="Z1078" s="26"/>
      <c r="AA1078" s="26"/>
      <c r="AB1078" s="26"/>
    </row>
    <row r="1079" spans="1:28" x14ac:dyDescent="0.2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6"/>
      <c r="Z1079" s="26"/>
      <c r="AA1079" s="26"/>
      <c r="AB1079" s="26"/>
    </row>
    <row r="1080" spans="1:28" x14ac:dyDescent="0.2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6"/>
      <c r="Z1080" s="26"/>
      <c r="AA1080" s="26"/>
      <c r="AB1080" s="26"/>
    </row>
    <row r="1081" spans="1:28" x14ac:dyDescent="0.2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6"/>
      <c r="Z1081" s="26"/>
      <c r="AA1081" s="26"/>
      <c r="AB1081" s="26"/>
    </row>
    <row r="1082" spans="1:28" x14ac:dyDescent="0.2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6"/>
      <c r="Z1082" s="26"/>
      <c r="AA1082" s="26"/>
      <c r="AB1082" s="26"/>
    </row>
    <row r="1083" spans="1:28" x14ac:dyDescent="0.2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6"/>
      <c r="Z1083" s="26"/>
      <c r="AA1083" s="26"/>
      <c r="AB1083" s="26"/>
    </row>
    <row r="1084" spans="1:28" x14ac:dyDescent="0.2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6"/>
      <c r="Z1084" s="26"/>
      <c r="AA1084" s="26"/>
      <c r="AB1084" s="26"/>
    </row>
    <row r="1085" spans="1:28" x14ac:dyDescent="0.2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6"/>
      <c r="Z1085" s="26"/>
      <c r="AA1085" s="26"/>
      <c r="AB1085" s="26"/>
    </row>
    <row r="1086" spans="1:28" x14ac:dyDescent="0.2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6"/>
      <c r="Z1086" s="26"/>
      <c r="AA1086" s="26"/>
      <c r="AB1086" s="26"/>
    </row>
    <row r="1087" spans="1:28" x14ac:dyDescent="0.2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6"/>
      <c r="Z1087" s="26"/>
      <c r="AA1087" s="26"/>
      <c r="AB1087" s="26"/>
    </row>
    <row r="1088" spans="1:28" x14ac:dyDescent="0.2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6"/>
      <c r="Z1088" s="26"/>
      <c r="AA1088" s="26"/>
      <c r="AB1088" s="26"/>
    </row>
    <row r="1089" spans="1:28" x14ac:dyDescent="0.2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6"/>
      <c r="Z1089" s="26"/>
      <c r="AA1089" s="26"/>
      <c r="AB1089" s="26"/>
    </row>
    <row r="1090" spans="1:28" x14ac:dyDescent="0.2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6"/>
      <c r="Z1090" s="26"/>
      <c r="AA1090" s="26"/>
      <c r="AB1090" s="26"/>
    </row>
    <row r="1091" spans="1:28" x14ac:dyDescent="0.2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6"/>
      <c r="Z1091" s="26"/>
      <c r="AA1091" s="26"/>
      <c r="AB1091" s="26"/>
    </row>
    <row r="1092" spans="1:28" x14ac:dyDescent="0.2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6"/>
      <c r="Z1092" s="26"/>
      <c r="AA1092" s="26"/>
      <c r="AB1092" s="26"/>
    </row>
    <row r="1093" spans="1:28" x14ac:dyDescent="0.2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6"/>
      <c r="Z1093" s="26"/>
      <c r="AA1093" s="26"/>
      <c r="AB1093" s="26"/>
    </row>
    <row r="1094" spans="1:28" x14ac:dyDescent="0.2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6"/>
      <c r="Z1094" s="26"/>
      <c r="AA1094" s="26"/>
      <c r="AB1094" s="26"/>
    </row>
    <row r="1095" spans="1:28" x14ac:dyDescent="0.2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6"/>
      <c r="Z1095" s="26"/>
      <c r="AA1095" s="26"/>
      <c r="AB1095" s="26"/>
    </row>
    <row r="1096" spans="1:28" x14ac:dyDescent="0.2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6"/>
      <c r="Z1096" s="26"/>
      <c r="AA1096" s="26"/>
      <c r="AB1096" s="26"/>
    </row>
    <row r="1097" spans="1:28" x14ac:dyDescent="0.2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6"/>
      <c r="Z1097" s="26"/>
      <c r="AA1097" s="26"/>
      <c r="AB1097" s="26"/>
    </row>
    <row r="1098" spans="1:28" x14ac:dyDescent="0.2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6"/>
      <c r="Z1098" s="26"/>
      <c r="AA1098" s="26"/>
      <c r="AB1098" s="26"/>
    </row>
    <row r="1099" spans="1:28" x14ac:dyDescent="0.2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6"/>
      <c r="Z1099" s="26"/>
      <c r="AA1099" s="26"/>
      <c r="AB1099" s="26"/>
    </row>
    <row r="1100" spans="1:28" x14ac:dyDescent="0.2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6"/>
      <c r="Z1100" s="26"/>
      <c r="AA1100" s="26"/>
      <c r="AB1100" s="26"/>
    </row>
    <row r="1101" spans="1:28" x14ac:dyDescent="0.2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6"/>
      <c r="Z1101" s="26"/>
      <c r="AA1101" s="26"/>
      <c r="AB1101" s="26"/>
    </row>
    <row r="1102" spans="1:28" x14ac:dyDescent="0.2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6"/>
      <c r="Z1102" s="26"/>
      <c r="AA1102" s="26"/>
      <c r="AB1102" s="26"/>
    </row>
    <row r="1103" spans="1:28" x14ac:dyDescent="0.2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6"/>
      <c r="Z1103" s="26"/>
      <c r="AA1103" s="26"/>
      <c r="AB1103" s="26"/>
    </row>
    <row r="1104" spans="1:28" x14ac:dyDescent="0.2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6"/>
      <c r="Z1104" s="26"/>
      <c r="AA1104" s="26"/>
      <c r="AB1104" s="26"/>
    </row>
    <row r="1105" spans="1:28" x14ac:dyDescent="0.2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6"/>
      <c r="Z1105" s="26"/>
      <c r="AA1105" s="26"/>
      <c r="AB1105" s="26"/>
    </row>
    <row r="1106" spans="1:28" x14ac:dyDescent="0.2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6"/>
      <c r="Z1106" s="26"/>
      <c r="AA1106" s="26"/>
      <c r="AB1106" s="26"/>
    </row>
    <row r="1107" spans="1:28" x14ac:dyDescent="0.2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6"/>
      <c r="Z1107" s="26"/>
      <c r="AA1107" s="26"/>
      <c r="AB1107" s="26"/>
    </row>
    <row r="1108" spans="1:28" x14ac:dyDescent="0.2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6"/>
      <c r="Z1108" s="26"/>
      <c r="AA1108" s="26"/>
      <c r="AB1108" s="26"/>
    </row>
    <row r="1109" spans="1:28" x14ac:dyDescent="0.2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6"/>
      <c r="Z1109" s="26"/>
      <c r="AA1109" s="26"/>
      <c r="AB1109" s="26"/>
    </row>
    <row r="1110" spans="1:28" x14ac:dyDescent="0.2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6"/>
      <c r="Z1110" s="26"/>
      <c r="AA1110" s="26"/>
      <c r="AB1110" s="26"/>
    </row>
    <row r="1111" spans="1:28" x14ac:dyDescent="0.2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6"/>
      <c r="Z1111" s="26"/>
      <c r="AA1111" s="26"/>
      <c r="AB1111" s="26"/>
    </row>
    <row r="1112" spans="1:28" x14ac:dyDescent="0.2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6"/>
      <c r="Z1112" s="26"/>
      <c r="AA1112" s="26"/>
      <c r="AB1112" s="26"/>
    </row>
    <row r="1113" spans="1:28" x14ac:dyDescent="0.2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6"/>
      <c r="Z1113" s="26"/>
      <c r="AA1113" s="26"/>
      <c r="AB1113" s="26"/>
    </row>
    <row r="1114" spans="1:28" x14ac:dyDescent="0.2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6"/>
      <c r="Z1114" s="26"/>
      <c r="AA1114" s="26"/>
      <c r="AB1114" s="26"/>
    </row>
    <row r="1115" spans="1:28" x14ac:dyDescent="0.2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6"/>
      <c r="Z1115" s="26"/>
      <c r="AA1115" s="26"/>
      <c r="AB1115" s="26"/>
    </row>
    <row r="1116" spans="1:28" x14ac:dyDescent="0.2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6"/>
      <c r="Z1116" s="26"/>
      <c r="AA1116" s="26"/>
      <c r="AB1116" s="26"/>
    </row>
    <row r="1117" spans="1:28" x14ac:dyDescent="0.2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6"/>
      <c r="Z1117" s="26"/>
      <c r="AA1117" s="26"/>
      <c r="AB1117" s="26"/>
    </row>
    <row r="1118" spans="1:28" x14ac:dyDescent="0.2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6"/>
      <c r="Z1118" s="26"/>
      <c r="AA1118" s="26"/>
      <c r="AB1118" s="26"/>
    </row>
    <row r="1119" spans="1:28" x14ac:dyDescent="0.2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6"/>
      <c r="Z1119" s="26"/>
      <c r="AA1119" s="26"/>
      <c r="AB1119" s="26"/>
    </row>
    <row r="1120" spans="1:28" x14ac:dyDescent="0.2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6"/>
      <c r="Z1120" s="26"/>
      <c r="AA1120" s="26"/>
      <c r="AB1120" s="26"/>
    </row>
    <row r="1121" spans="1:28" x14ac:dyDescent="0.2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6"/>
      <c r="Z1121" s="26"/>
      <c r="AA1121" s="26"/>
      <c r="AB1121" s="26"/>
    </row>
    <row r="1122" spans="1:28" x14ac:dyDescent="0.2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6"/>
      <c r="Z1122" s="26"/>
      <c r="AA1122" s="26"/>
      <c r="AB1122" s="26"/>
    </row>
    <row r="1123" spans="1:28" x14ac:dyDescent="0.2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6"/>
      <c r="Z1123" s="26"/>
      <c r="AA1123" s="26"/>
      <c r="AB1123" s="26"/>
    </row>
    <row r="1124" spans="1:28" x14ac:dyDescent="0.2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6"/>
      <c r="Z1124" s="26"/>
      <c r="AA1124" s="26"/>
      <c r="AB1124" s="26"/>
    </row>
    <row r="1125" spans="1:28" x14ac:dyDescent="0.2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6"/>
      <c r="Z1125" s="26"/>
      <c r="AA1125" s="26"/>
      <c r="AB1125" s="26"/>
    </row>
    <row r="1126" spans="1:28" x14ac:dyDescent="0.2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6"/>
      <c r="Z1126" s="26"/>
      <c r="AA1126" s="26"/>
      <c r="AB1126" s="26"/>
    </row>
    <row r="1127" spans="1:28" x14ac:dyDescent="0.2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6"/>
      <c r="Z1127" s="26"/>
      <c r="AA1127" s="26"/>
      <c r="AB1127" s="26"/>
    </row>
    <row r="1128" spans="1:28" x14ac:dyDescent="0.2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6"/>
      <c r="Z1128" s="26"/>
      <c r="AA1128" s="26"/>
      <c r="AB1128" s="26"/>
    </row>
    <row r="1129" spans="1:28" x14ac:dyDescent="0.2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6"/>
      <c r="Z1129" s="26"/>
      <c r="AA1129" s="26"/>
      <c r="AB1129" s="26"/>
    </row>
    <row r="1130" spans="1:28" x14ac:dyDescent="0.2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6"/>
      <c r="Z1130" s="26"/>
      <c r="AA1130" s="26"/>
      <c r="AB1130" s="26"/>
    </row>
    <row r="1131" spans="1:28" x14ac:dyDescent="0.2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6"/>
      <c r="Z1131" s="26"/>
      <c r="AA1131" s="26"/>
      <c r="AB1131" s="26"/>
    </row>
    <row r="1132" spans="1:28" x14ac:dyDescent="0.2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6"/>
      <c r="Z1132" s="26"/>
      <c r="AA1132" s="26"/>
      <c r="AB1132" s="26"/>
    </row>
    <row r="1133" spans="1:28" x14ac:dyDescent="0.2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6"/>
      <c r="Z1133" s="26"/>
      <c r="AA1133" s="26"/>
      <c r="AB1133" s="26"/>
    </row>
    <row r="1134" spans="1:28" x14ac:dyDescent="0.2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6"/>
      <c r="Z1134" s="26"/>
      <c r="AA1134" s="26"/>
      <c r="AB1134" s="26"/>
    </row>
    <row r="1135" spans="1:28" x14ac:dyDescent="0.2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6"/>
      <c r="Z1135" s="26"/>
      <c r="AA1135" s="26"/>
      <c r="AB1135" s="26"/>
    </row>
    <row r="1136" spans="1:28" x14ac:dyDescent="0.2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6"/>
      <c r="Z1136" s="26"/>
      <c r="AA1136" s="26"/>
      <c r="AB1136" s="26"/>
    </row>
    <row r="1137" spans="1:28" x14ac:dyDescent="0.2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6"/>
      <c r="Z1137" s="26"/>
      <c r="AA1137" s="26"/>
      <c r="AB1137" s="26"/>
    </row>
    <row r="1138" spans="1:28" x14ac:dyDescent="0.2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6"/>
      <c r="Z1138" s="26"/>
      <c r="AA1138" s="26"/>
      <c r="AB1138" s="26"/>
    </row>
    <row r="1139" spans="1:28" x14ac:dyDescent="0.2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6"/>
      <c r="Z1139" s="26"/>
      <c r="AA1139" s="26"/>
      <c r="AB1139" s="26"/>
    </row>
    <row r="1140" spans="1:28" x14ac:dyDescent="0.2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6"/>
      <c r="Z1140" s="26"/>
      <c r="AA1140" s="26"/>
      <c r="AB1140" s="26"/>
    </row>
    <row r="1141" spans="1:28" x14ac:dyDescent="0.2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6"/>
      <c r="Z1141" s="26"/>
      <c r="AA1141" s="26"/>
      <c r="AB1141" s="26"/>
    </row>
    <row r="1142" spans="1:28" x14ac:dyDescent="0.2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6"/>
      <c r="Z1142" s="26"/>
      <c r="AA1142" s="26"/>
      <c r="AB1142" s="26"/>
    </row>
    <row r="1143" spans="1:28" x14ac:dyDescent="0.2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6"/>
      <c r="Z1143" s="26"/>
      <c r="AA1143" s="26"/>
      <c r="AB1143" s="26"/>
    </row>
    <row r="1144" spans="1:28" x14ac:dyDescent="0.2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6"/>
      <c r="Z1144" s="26"/>
      <c r="AA1144" s="26"/>
      <c r="AB1144" s="26"/>
    </row>
    <row r="1145" spans="1:28" x14ac:dyDescent="0.2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6"/>
      <c r="Z1145" s="26"/>
      <c r="AA1145" s="26"/>
      <c r="AB1145" s="26"/>
    </row>
    <row r="1146" spans="1:28" x14ac:dyDescent="0.2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6"/>
      <c r="Z1146" s="26"/>
      <c r="AA1146" s="26"/>
      <c r="AB1146" s="26"/>
    </row>
    <row r="1147" spans="1:28" x14ac:dyDescent="0.2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6"/>
      <c r="Z1147" s="26"/>
      <c r="AA1147" s="26"/>
      <c r="AB1147" s="26"/>
    </row>
    <row r="1148" spans="1:28" x14ac:dyDescent="0.2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6"/>
      <c r="Z1148" s="26"/>
      <c r="AA1148" s="26"/>
      <c r="AB1148" s="26"/>
    </row>
    <row r="1149" spans="1:28" x14ac:dyDescent="0.2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6"/>
      <c r="Z1149" s="26"/>
      <c r="AA1149" s="26"/>
      <c r="AB1149" s="26"/>
    </row>
    <row r="1150" spans="1:28" x14ac:dyDescent="0.2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6"/>
      <c r="Z1150" s="26"/>
      <c r="AA1150" s="26"/>
      <c r="AB1150" s="26"/>
    </row>
    <row r="1151" spans="1:28" x14ac:dyDescent="0.2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6"/>
      <c r="Z1151" s="26"/>
      <c r="AA1151" s="26"/>
      <c r="AB1151" s="26"/>
    </row>
    <row r="1152" spans="1:28" x14ac:dyDescent="0.2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6"/>
      <c r="Z1152" s="26"/>
      <c r="AA1152" s="26"/>
      <c r="AB1152" s="26"/>
    </row>
    <row r="1153" spans="1:28" x14ac:dyDescent="0.2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6"/>
      <c r="Z1153" s="26"/>
      <c r="AA1153" s="26"/>
      <c r="AB1153" s="26"/>
    </row>
    <row r="1154" spans="1:28" x14ac:dyDescent="0.2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6"/>
      <c r="Z1154" s="26"/>
      <c r="AA1154" s="26"/>
      <c r="AB1154" s="26"/>
    </row>
    <row r="1155" spans="1:28" x14ac:dyDescent="0.2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6"/>
      <c r="Z1155" s="26"/>
      <c r="AA1155" s="26"/>
      <c r="AB1155" s="26"/>
    </row>
    <row r="1156" spans="1:28" x14ac:dyDescent="0.2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6"/>
      <c r="Z1156" s="26"/>
      <c r="AA1156" s="26"/>
      <c r="AB1156" s="26"/>
    </row>
    <row r="1157" spans="1:28" x14ac:dyDescent="0.2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6"/>
      <c r="Z1157" s="26"/>
      <c r="AA1157" s="26"/>
      <c r="AB1157" s="26"/>
    </row>
    <row r="1158" spans="1:28" x14ac:dyDescent="0.2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6"/>
      <c r="Z1158" s="26"/>
      <c r="AA1158" s="26"/>
      <c r="AB1158" s="26"/>
    </row>
    <row r="1159" spans="1:28" x14ac:dyDescent="0.2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6"/>
      <c r="Z1159" s="26"/>
      <c r="AA1159" s="26"/>
      <c r="AB1159" s="26"/>
    </row>
    <row r="1160" spans="1:28" x14ac:dyDescent="0.2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6"/>
      <c r="Z1160" s="26"/>
      <c r="AA1160" s="26"/>
      <c r="AB1160" s="26"/>
    </row>
    <row r="1161" spans="1:28" x14ac:dyDescent="0.2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6"/>
      <c r="Z1161" s="26"/>
      <c r="AA1161" s="26"/>
      <c r="AB1161" s="26"/>
    </row>
    <row r="1162" spans="1:28" x14ac:dyDescent="0.2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6"/>
      <c r="Z1162" s="26"/>
      <c r="AA1162" s="26"/>
      <c r="AB1162" s="26"/>
    </row>
    <row r="1163" spans="1:28" x14ac:dyDescent="0.2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6"/>
      <c r="Z1163" s="26"/>
      <c r="AA1163" s="26"/>
      <c r="AB1163" s="26"/>
    </row>
    <row r="1164" spans="1:28" x14ac:dyDescent="0.2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6"/>
      <c r="Z1164" s="26"/>
      <c r="AA1164" s="26"/>
      <c r="AB1164" s="26"/>
    </row>
    <row r="1165" spans="1:28" x14ac:dyDescent="0.2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6"/>
      <c r="Z1165" s="26"/>
      <c r="AA1165" s="26"/>
      <c r="AB1165" s="26"/>
    </row>
    <row r="1166" spans="1:28" x14ac:dyDescent="0.2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6"/>
      <c r="Z1166" s="26"/>
      <c r="AA1166" s="26"/>
      <c r="AB1166" s="26"/>
    </row>
    <row r="1167" spans="1:28" x14ac:dyDescent="0.2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6"/>
      <c r="Z1167" s="26"/>
      <c r="AA1167" s="26"/>
      <c r="AB1167" s="26"/>
    </row>
    <row r="1168" spans="1:28" x14ac:dyDescent="0.2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6"/>
      <c r="Z1168" s="26"/>
      <c r="AA1168" s="26"/>
      <c r="AB1168" s="26"/>
    </row>
    <row r="1169" spans="1:28" x14ac:dyDescent="0.2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6"/>
      <c r="Z1169" s="26"/>
      <c r="AA1169" s="26"/>
      <c r="AB1169" s="26"/>
    </row>
    <row r="1170" spans="1:28" x14ac:dyDescent="0.2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6"/>
      <c r="Z1170" s="26"/>
      <c r="AA1170" s="26"/>
      <c r="AB1170" s="26"/>
    </row>
    <row r="1171" spans="1:28" x14ac:dyDescent="0.2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6"/>
      <c r="Z1171" s="26"/>
      <c r="AA1171" s="26"/>
      <c r="AB1171" s="26"/>
    </row>
    <row r="1172" spans="1:28" x14ac:dyDescent="0.2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6"/>
      <c r="Z1172" s="26"/>
      <c r="AA1172" s="26"/>
      <c r="AB1172" s="26"/>
    </row>
    <row r="1173" spans="1:28" x14ac:dyDescent="0.2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6"/>
      <c r="Z1173" s="26"/>
      <c r="AA1173" s="26"/>
      <c r="AB1173" s="26"/>
    </row>
    <row r="1174" spans="1:28" x14ac:dyDescent="0.2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6"/>
      <c r="Z1174" s="26"/>
      <c r="AA1174" s="26"/>
      <c r="AB1174" s="26"/>
    </row>
    <row r="1175" spans="1:28" x14ac:dyDescent="0.2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6"/>
      <c r="Z1175" s="26"/>
      <c r="AA1175" s="26"/>
      <c r="AB1175" s="26"/>
    </row>
    <row r="1176" spans="1:28" x14ac:dyDescent="0.2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6"/>
      <c r="Z1176" s="26"/>
      <c r="AA1176" s="26"/>
      <c r="AB1176" s="26"/>
    </row>
    <row r="1177" spans="1:28" x14ac:dyDescent="0.2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6"/>
      <c r="Z1177" s="26"/>
      <c r="AA1177" s="26"/>
      <c r="AB1177" s="26"/>
    </row>
    <row r="1178" spans="1:28" x14ac:dyDescent="0.2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6"/>
      <c r="Z1178" s="26"/>
      <c r="AA1178" s="26"/>
      <c r="AB1178" s="26"/>
    </row>
    <row r="1179" spans="1:28" x14ac:dyDescent="0.2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6"/>
      <c r="Z1179" s="26"/>
      <c r="AA1179" s="26"/>
      <c r="AB1179" s="26"/>
    </row>
    <row r="1180" spans="1:28" x14ac:dyDescent="0.2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6"/>
      <c r="Z1180" s="26"/>
      <c r="AA1180" s="26"/>
      <c r="AB1180" s="26"/>
    </row>
    <row r="1181" spans="1:28" x14ac:dyDescent="0.2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6"/>
      <c r="Z1181" s="26"/>
      <c r="AA1181" s="26"/>
      <c r="AB1181" s="26"/>
    </row>
    <row r="1182" spans="1:28" x14ac:dyDescent="0.2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6"/>
      <c r="Z1182" s="26"/>
      <c r="AA1182" s="26"/>
      <c r="AB1182" s="26"/>
    </row>
    <row r="1183" spans="1:28" x14ac:dyDescent="0.2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6"/>
      <c r="Z1183" s="26"/>
      <c r="AA1183" s="26"/>
      <c r="AB1183" s="26"/>
    </row>
    <row r="1184" spans="1:28" x14ac:dyDescent="0.2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6"/>
      <c r="Z1184" s="26"/>
      <c r="AA1184" s="26"/>
      <c r="AB1184" s="26"/>
    </row>
    <row r="1185" spans="1:28" x14ac:dyDescent="0.2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6"/>
      <c r="Z1185" s="26"/>
      <c r="AA1185" s="26"/>
      <c r="AB1185" s="26"/>
    </row>
    <row r="1186" spans="1:28" x14ac:dyDescent="0.2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6"/>
      <c r="Z1186" s="26"/>
      <c r="AA1186" s="26"/>
      <c r="AB1186" s="26"/>
    </row>
    <row r="1187" spans="1:28" x14ac:dyDescent="0.2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6"/>
      <c r="Z1187" s="26"/>
      <c r="AA1187" s="26"/>
      <c r="AB1187" s="26"/>
    </row>
    <row r="1188" spans="1:28" x14ac:dyDescent="0.2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6"/>
      <c r="Z1188" s="26"/>
      <c r="AA1188" s="26"/>
      <c r="AB1188" s="26"/>
    </row>
    <row r="1189" spans="1:28" x14ac:dyDescent="0.2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6"/>
      <c r="Z1189" s="26"/>
      <c r="AA1189" s="26"/>
      <c r="AB1189" s="26"/>
    </row>
    <row r="1190" spans="1:28" x14ac:dyDescent="0.2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6"/>
      <c r="Z1190" s="26"/>
      <c r="AA1190" s="26"/>
      <c r="AB1190" s="26"/>
    </row>
    <row r="1191" spans="1:28" x14ac:dyDescent="0.2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6"/>
      <c r="Z1191" s="26"/>
      <c r="AA1191" s="26"/>
      <c r="AB1191" s="26"/>
    </row>
    <row r="1192" spans="1:28" x14ac:dyDescent="0.2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6"/>
      <c r="Z1192" s="26"/>
      <c r="AA1192" s="26"/>
      <c r="AB1192" s="26"/>
    </row>
    <row r="1193" spans="1:28" x14ac:dyDescent="0.2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6"/>
      <c r="Z1193" s="26"/>
      <c r="AA1193" s="26"/>
      <c r="AB1193" s="26"/>
    </row>
    <row r="1194" spans="1:28" x14ac:dyDescent="0.2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6"/>
      <c r="Z1194" s="26"/>
      <c r="AA1194" s="26"/>
      <c r="AB1194" s="26"/>
    </row>
    <row r="1195" spans="1:28" x14ac:dyDescent="0.2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6"/>
      <c r="Z1195" s="26"/>
      <c r="AA1195" s="26"/>
      <c r="AB1195" s="26"/>
    </row>
    <row r="1196" spans="1:28" x14ac:dyDescent="0.2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6"/>
      <c r="Z1196" s="26"/>
      <c r="AA1196" s="26"/>
      <c r="AB1196" s="26"/>
    </row>
    <row r="1197" spans="1:28" x14ac:dyDescent="0.2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6"/>
      <c r="Z1197" s="26"/>
      <c r="AA1197" s="26"/>
      <c r="AB1197" s="26"/>
    </row>
    <row r="1198" spans="1:28" x14ac:dyDescent="0.2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6"/>
      <c r="Z1198" s="26"/>
      <c r="AA1198" s="26"/>
      <c r="AB1198" s="26"/>
    </row>
    <row r="1199" spans="1:28" x14ac:dyDescent="0.2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6"/>
      <c r="Z1199" s="26"/>
      <c r="AA1199" s="26"/>
      <c r="AB1199" s="26"/>
    </row>
    <row r="1200" spans="1:28" x14ac:dyDescent="0.2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6"/>
      <c r="Z1200" s="26"/>
      <c r="AA1200" s="26"/>
      <c r="AB1200" s="26"/>
    </row>
    <row r="1201" spans="1:28" x14ac:dyDescent="0.2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6"/>
      <c r="Z1201" s="26"/>
      <c r="AA1201" s="26"/>
      <c r="AB1201" s="26"/>
    </row>
    <row r="1202" spans="1:28" x14ac:dyDescent="0.2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6"/>
      <c r="Z1202" s="26"/>
      <c r="AA1202" s="26"/>
      <c r="AB1202" s="26"/>
    </row>
    <row r="1203" spans="1:28" x14ac:dyDescent="0.2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6"/>
      <c r="Z1203" s="26"/>
      <c r="AA1203" s="26"/>
      <c r="AB1203" s="26"/>
    </row>
    <row r="1204" spans="1:28" x14ac:dyDescent="0.2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6"/>
      <c r="Z1204" s="26"/>
      <c r="AA1204" s="26"/>
      <c r="AB1204" s="26"/>
    </row>
    <row r="1205" spans="1:28" x14ac:dyDescent="0.2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6"/>
      <c r="Z1205" s="26"/>
      <c r="AA1205" s="26"/>
      <c r="AB1205" s="26"/>
    </row>
    <row r="1206" spans="1:28" x14ac:dyDescent="0.2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6"/>
      <c r="Z1206" s="26"/>
      <c r="AA1206" s="26"/>
      <c r="AB1206" s="26"/>
    </row>
    <row r="1207" spans="1:28" x14ac:dyDescent="0.2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6"/>
      <c r="Z1207" s="26"/>
      <c r="AA1207" s="26"/>
      <c r="AB1207" s="26"/>
    </row>
    <row r="1208" spans="1:28" x14ac:dyDescent="0.2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6"/>
      <c r="Z1208" s="26"/>
      <c r="AA1208" s="26"/>
      <c r="AB1208" s="26"/>
    </row>
    <row r="1209" spans="1:28" x14ac:dyDescent="0.2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6"/>
      <c r="Z1209" s="26"/>
      <c r="AA1209" s="26"/>
      <c r="AB1209" s="26"/>
    </row>
    <row r="1210" spans="1:28" x14ac:dyDescent="0.2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6"/>
      <c r="Z1210" s="26"/>
      <c r="AA1210" s="26"/>
      <c r="AB1210" s="26"/>
    </row>
    <row r="1211" spans="1:28" x14ac:dyDescent="0.2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6"/>
      <c r="Z1211" s="26"/>
      <c r="AA1211" s="26"/>
      <c r="AB1211" s="26"/>
    </row>
    <row r="1212" spans="1:28" x14ac:dyDescent="0.2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6"/>
      <c r="Z1212" s="26"/>
      <c r="AA1212" s="26"/>
      <c r="AB1212" s="26"/>
    </row>
    <row r="1213" spans="1:28" x14ac:dyDescent="0.2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6"/>
      <c r="Z1213" s="26"/>
      <c r="AA1213" s="26"/>
      <c r="AB1213" s="26"/>
    </row>
    <row r="1214" spans="1:28" x14ac:dyDescent="0.2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6"/>
      <c r="Z1214" s="26"/>
      <c r="AA1214" s="26"/>
      <c r="AB1214" s="26"/>
    </row>
    <row r="1215" spans="1:28" x14ac:dyDescent="0.2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6"/>
      <c r="Z1215" s="26"/>
      <c r="AA1215" s="26"/>
      <c r="AB1215" s="26"/>
    </row>
    <row r="1216" spans="1:28" x14ac:dyDescent="0.2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6"/>
      <c r="Z1216" s="26"/>
      <c r="AA1216" s="26"/>
      <c r="AB1216" s="26"/>
    </row>
    <row r="1217" spans="1:28" x14ac:dyDescent="0.2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6"/>
      <c r="Z1217" s="26"/>
      <c r="AA1217" s="26"/>
      <c r="AB1217" s="26"/>
    </row>
    <row r="1218" spans="1:28" x14ac:dyDescent="0.2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6"/>
      <c r="Z1218" s="26"/>
      <c r="AA1218" s="26"/>
      <c r="AB1218" s="26"/>
    </row>
    <row r="1219" spans="1:28" x14ac:dyDescent="0.2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6"/>
      <c r="Z1219" s="26"/>
      <c r="AA1219" s="26"/>
      <c r="AB1219" s="26"/>
    </row>
    <row r="1220" spans="1:28" x14ac:dyDescent="0.2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6"/>
      <c r="Z1220" s="26"/>
      <c r="AA1220" s="26"/>
      <c r="AB1220" s="26"/>
    </row>
    <row r="1221" spans="1:28" x14ac:dyDescent="0.2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6"/>
      <c r="Z1221" s="26"/>
      <c r="AA1221" s="26"/>
      <c r="AB1221" s="26"/>
    </row>
    <row r="1222" spans="1:28" x14ac:dyDescent="0.2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6"/>
      <c r="Z1222" s="26"/>
      <c r="AA1222" s="26"/>
      <c r="AB1222" s="26"/>
    </row>
    <row r="1223" spans="1:28" x14ac:dyDescent="0.2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6"/>
      <c r="Z1223" s="26"/>
      <c r="AA1223" s="26"/>
      <c r="AB1223" s="26"/>
    </row>
    <row r="1224" spans="1:28" x14ac:dyDescent="0.2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6"/>
      <c r="Z1224" s="26"/>
      <c r="AA1224" s="26"/>
      <c r="AB1224" s="26"/>
    </row>
    <row r="1225" spans="1:28" x14ac:dyDescent="0.2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6"/>
      <c r="Z1225" s="26"/>
      <c r="AA1225" s="26"/>
      <c r="AB1225" s="26"/>
    </row>
    <row r="1226" spans="1:28" x14ac:dyDescent="0.2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6"/>
      <c r="Z1226" s="26"/>
      <c r="AA1226" s="26"/>
      <c r="AB1226" s="26"/>
    </row>
    <row r="1227" spans="1:28" x14ac:dyDescent="0.2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6"/>
      <c r="Z1227" s="26"/>
      <c r="AA1227" s="26"/>
      <c r="AB1227" s="26"/>
    </row>
    <row r="1228" spans="1:28" x14ac:dyDescent="0.2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6"/>
      <c r="Z1228" s="26"/>
      <c r="AA1228" s="26"/>
      <c r="AB1228" s="26"/>
    </row>
    <row r="1229" spans="1:28" x14ac:dyDescent="0.2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6"/>
      <c r="Z1229" s="26"/>
      <c r="AA1229" s="26"/>
      <c r="AB1229" s="26"/>
    </row>
    <row r="1230" spans="1:28" x14ac:dyDescent="0.2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6"/>
      <c r="Z1230" s="26"/>
      <c r="AA1230" s="26"/>
      <c r="AB1230" s="26"/>
    </row>
    <row r="1231" spans="1:28" x14ac:dyDescent="0.2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6"/>
      <c r="Z1231" s="26"/>
      <c r="AA1231" s="26"/>
      <c r="AB1231" s="26"/>
    </row>
    <row r="1232" spans="1:28" x14ac:dyDescent="0.2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6"/>
      <c r="Z1232" s="26"/>
      <c r="AA1232" s="26"/>
      <c r="AB1232" s="26"/>
    </row>
    <row r="1233" spans="1:28" x14ac:dyDescent="0.2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6"/>
      <c r="Z1233" s="26"/>
      <c r="AA1233" s="26"/>
      <c r="AB1233" s="26"/>
    </row>
    <row r="1234" spans="1:28" x14ac:dyDescent="0.2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6"/>
      <c r="Z1234" s="26"/>
      <c r="AA1234" s="26"/>
      <c r="AB1234" s="26"/>
    </row>
    <row r="1235" spans="1:28" x14ac:dyDescent="0.2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6"/>
      <c r="Z1235" s="26"/>
      <c r="AA1235" s="26"/>
      <c r="AB1235" s="26"/>
    </row>
    <row r="1236" spans="1:28" x14ac:dyDescent="0.2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6"/>
      <c r="Z1236" s="26"/>
      <c r="AA1236" s="26"/>
      <c r="AB1236" s="26"/>
    </row>
    <row r="1237" spans="1:28" x14ac:dyDescent="0.2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6"/>
      <c r="Z1237" s="26"/>
      <c r="AA1237" s="26"/>
      <c r="AB1237" s="26"/>
    </row>
    <row r="1238" spans="1:28" x14ac:dyDescent="0.2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6"/>
      <c r="Z1238" s="26"/>
      <c r="AA1238" s="26"/>
      <c r="AB1238" s="26"/>
    </row>
    <row r="1239" spans="1:28" x14ac:dyDescent="0.2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6"/>
      <c r="Z1239" s="26"/>
      <c r="AA1239" s="26"/>
      <c r="AB1239" s="26"/>
    </row>
    <row r="1240" spans="1:28" x14ac:dyDescent="0.2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6"/>
      <c r="Z1240" s="26"/>
      <c r="AA1240" s="26"/>
      <c r="AB1240" s="26"/>
    </row>
    <row r="1241" spans="1:28" x14ac:dyDescent="0.2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6"/>
      <c r="Z1241" s="26"/>
      <c r="AA1241" s="26"/>
      <c r="AB1241" s="26"/>
    </row>
    <row r="1242" spans="1:28" x14ac:dyDescent="0.2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6"/>
      <c r="Z1242" s="26"/>
      <c r="AA1242" s="26"/>
      <c r="AB1242" s="26"/>
    </row>
    <row r="1243" spans="1:28" x14ac:dyDescent="0.2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6"/>
      <c r="Z1243" s="26"/>
      <c r="AA1243" s="26"/>
      <c r="AB1243" s="26"/>
    </row>
    <row r="1244" spans="1:28" x14ac:dyDescent="0.2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6"/>
      <c r="Z1244" s="26"/>
      <c r="AA1244" s="26"/>
      <c r="AB1244" s="26"/>
    </row>
    <row r="1245" spans="1:28" x14ac:dyDescent="0.2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6"/>
      <c r="Z1245" s="26"/>
      <c r="AA1245" s="26"/>
      <c r="AB1245" s="26"/>
    </row>
    <row r="1246" spans="1:28" x14ac:dyDescent="0.2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6"/>
      <c r="Z1246" s="26"/>
      <c r="AA1246" s="26"/>
      <c r="AB1246" s="26"/>
    </row>
    <row r="1247" spans="1:28" x14ac:dyDescent="0.2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6"/>
      <c r="Z1247" s="26"/>
      <c r="AA1247" s="26"/>
      <c r="AB1247" s="26"/>
    </row>
    <row r="1248" spans="1:28" x14ac:dyDescent="0.2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6"/>
      <c r="Z1248" s="26"/>
      <c r="AA1248" s="26"/>
      <c r="AB1248" s="26"/>
    </row>
    <row r="1249" spans="1:28" x14ac:dyDescent="0.2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6"/>
      <c r="Z1249" s="26"/>
      <c r="AA1249" s="26"/>
      <c r="AB1249" s="26"/>
    </row>
    <row r="1250" spans="1:28" x14ac:dyDescent="0.2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6"/>
      <c r="Z1250" s="26"/>
      <c r="AA1250" s="26"/>
      <c r="AB1250" s="26"/>
    </row>
    <row r="1251" spans="1:28" x14ac:dyDescent="0.2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6"/>
      <c r="Z1251" s="26"/>
      <c r="AA1251" s="26"/>
      <c r="AB1251" s="26"/>
    </row>
    <row r="1252" spans="1:28" x14ac:dyDescent="0.2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6"/>
      <c r="Z1252" s="26"/>
      <c r="AA1252" s="26"/>
      <c r="AB1252" s="26"/>
    </row>
    <row r="1253" spans="1:28" x14ac:dyDescent="0.2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6"/>
      <c r="Z1253" s="26"/>
      <c r="AA1253" s="26"/>
      <c r="AB1253" s="26"/>
    </row>
    <row r="1254" spans="1:28" x14ac:dyDescent="0.2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6"/>
      <c r="Z1254" s="26"/>
      <c r="AA1254" s="26"/>
      <c r="AB1254" s="26"/>
    </row>
    <row r="1255" spans="1:28" x14ac:dyDescent="0.2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6"/>
      <c r="Z1255" s="26"/>
      <c r="AA1255" s="26"/>
      <c r="AB1255" s="26"/>
    </row>
    <row r="1256" spans="1:28" x14ac:dyDescent="0.2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6"/>
      <c r="Z1256" s="26"/>
      <c r="AA1256" s="26"/>
      <c r="AB1256" s="26"/>
    </row>
    <row r="1257" spans="1:28" x14ac:dyDescent="0.2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6"/>
      <c r="Z1257" s="26"/>
      <c r="AA1257" s="26"/>
      <c r="AB1257" s="26"/>
    </row>
    <row r="1258" spans="1:28" x14ac:dyDescent="0.2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6"/>
      <c r="Z1258" s="26"/>
      <c r="AA1258" s="26"/>
      <c r="AB1258" s="26"/>
    </row>
    <row r="1259" spans="1:28" x14ac:dyDescent="0.2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6"/>
      <c r="Z1259" s="26"/>
      <c r="AA1259" s="26"/>
      <c r="AB1259" s="26"/>
    </row>
    <row r="1260" spans="1:28" x14ac:dyDescent="0.2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6"/>
      <c r="Z1260" s="26"/>
      <c r="AA1260" s="26"/>
      <c r="AB1260" s="26"/>
    </row>
    <row r="1261" spans="1:28" x14ac:dyDescent="0.2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6"/>
      <c r="Z1261" s="26"/>
      <c r="AA1261" s="26"/>
      <c r="AB1261" s="26"/>
    </row>
    <row r="1262" spans="1:28" x14ac:dyDescent="0.2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6"/>
      <c r="Z1262" s="26"/>
      <c r="AA1262" s="26"/>
      <c r="AB1262" s="26"/>
    </row>
    <row r="1263" spans="1:28" x14ac:dyDescent="0.2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6"/>
      <c r="Z1263" s="26"/>
      <c r="AA1263" s="26"/>
      <c r="AB1263" s="26"/>
    </row>
    <row r="1264" spans="1:28" x14ac:dyDescent="0.2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6"/>
      <c r="Z1264" s="26"/>
      <c r="AA1264" s="26"/>
      <c r="AB1264" s="26"/>
    </row>
    <row r="1265" spans="1:28" x14ac:dyDescent="0.2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6"/>
      <c r="Z1265" s="26"/>
      <c r="AA1265" s="26"/>
      <c r="AB1265" s="26"/>
    </row>
    <row r="1266" spans="1:28" x14ac:dyDescent="0.2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6"/>
      <c r="Z1266" s="26"/>
      <c r="AA1266" s="26"/>
      <c r="AB1266" s="26"/>
    </row>
    <row r="1267" spans="1:28" x14ac:dyDescent="0.2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6"/>
      <c r="Z1267" s="26"/>
      <c r="AA1267" s="26"/>
      <c r="AB1267" s="26"/>
    </row>
    <row r="1268" spans="1:28" x14ac:dyDescent="0.2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6"/>
      <c r="Z1268" s="26"/>
      <c r="AA1268" s="26"/>
      <c r="AB1268" s="26"/>
    </row>
    <row r="1269" spans="1:28" x14ac:dyDescent="0.2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6"/>
      <c r="Z1269" s="26"/>
      <c r="AA1269" s="26"/>
      <c r="AB1269" s="26"/>
    </row>
    <row r="1270" spans="1:28" x14ac:dyDescent="0.2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6"/>
      <c r="Z1270" s="26"/>
      <c r="AA1270" s="26"/>
      <c r="AB1270" s="26"/>
    </row>
    <row r="1271" spans="1:28" x14ac:dyDescent="0.2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6"/>
      <c r="Z1271" s="26"/>
      <c r="AA1271" s="26"/>
      <c r="AB1271" s="26"/>
    </row>
    <row r="1272" spans="1:28" x14ac:dyDescent="0.2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6"/>
      <c r="Z1272" s="26"/>
      <c r="AA1272" s="26"/>
      <c r="AB1272" s="26"/>
    </row>
    <row r="1273" spans="1:28" x14ac:dyDescent="0.2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6"/>
      <c r="Z1273" s="26"/>
      <c r="AA1273" s="26"/>
      <c r="AB1273" s="26"/>
    </row>
    <row r="1274" spans="1:28" x14ac:dyDescent="0.2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6"/>
      <c r="Z1274" s="26"/>
      <c r="AA1274" s="26"/>
      <c r="AB1274" s="26"/>
    </row>
    <row r="1275" spans="1:28" x14ac:dyDescent="0.2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6"/>
      <c r="Z1275" s="26"/>
      <c r="AA1275" s="26"/>
      <c r="AB1275" s="26"/>
    </row>
    <row r="1276" spans="1:28" x14ac:dyDescent="0.2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6"/>
      <c r="Z1276" s="26"/>
      <c r="AA1276" s="26"/>
      <c r="AB1276" s="26"/>
    </row>
    <row r="1277" spans="1:28" x14ac:dyDescent="0.2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6"/>
      <c r="Z1277" s="26"/>
      <c r="AA1277" s="26"/>
      <c r="AB1277" s="26"/>
    </row>
    <row r="1278" spans="1:28" x14ac:dyDescent="0.2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6"/>
      <c r="Z1278" s="26"/>
      <c r="AA1278" s="26"/>
      <c r="AB1278" s="26"/>
    </row>
    <row r="1279" spans="1:28" x14ac:dyDescent="0.2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6"/>
      <c r="Z1279" s="26"/>
      <c r="AA1279" s="26"/>
      <c r="AB1279" s="26"/>
    </row>
    <row r="1280" spans="1:28" x14ac:dyDescent="0.2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6"/>
      <c r="Z1280" s="26"/>
      <c r="AA1280" s="26"/>
      <c r="AB1280" s="26"/>
    </row>
    <row r="1281" spans="1:28" x14ac:dyDescent="0.2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6"/>
      <c r="Z1281" s="26"/>
      <c r="AA1281" s="26"/>
      <c r="AB1281" s="26"/>
    </row>
    <row r="1282" spans="1:28" x14ac:dyDescent="0.2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6"/>
      <c r="Z1282" s="26"/>
      <c r="AA1282" s="26"/>
      <c r="AB1282" s="26"/>
    </row>
    <row r="1283" spans="1:28" x14ac:dyDescent="0.2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6"/>
      <c r="Z1283" s="26"/>
      <c r="AA1283" s="26"/>
      <c r="AB1283" s="26"/>
    </row>
    <row r="1284" spans="1:28" x14ac:dyDescent="0.2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6"/>
      <c r="Z1284" s="26"/>
      <c r="AA1284" s="26"/>
      <c r="AB1284" s="26"/>
    </row>
    <row r="1285" spans="1:28" x14ac:dyDescent="0.2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6"/>
      <c r="Z1285" s="26"/>
      <c r="AA1285" s="26"/>
      <c r="AB1285" s="26"/>
    </row>
    <row r="1286" spans="1:28" x14ac:dyDescent="0.2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6"/>
      <c r="Z1286" s="26"/>
      <c r="AA1286" s="26"/>
      <c r="AB1286" s="26"/>
    </row>
    <row r="1287" spans="1:28" x14ac:dyDescent="0.2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6"/>
      <c r="Z1287" s="26"/>
      <c r="AA1287" s="26"/>
      <c r="AB1287" s="26"/>
    </row>
    <row r="1288" spans="1:28" x14ac:dyDescent="0.2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6"/>
      <c r="Z1288" s="26"/>
      <c r="AA1288" s="26"/>
      <c r="AB1288" s="26"/>
    </row>
    <row r="1289" spans="1:28" x14ac:dyDescent="0.2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6"/>
      <c r="Z1289" s="26"/>
      <c r="AA1289" s="26"/>
      <c r="AB1289" s="26"/>
    </row>
    <row r="1290" spans="1:28" x14ac:dyDescent="0.2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6"/>
      <c r="Z1290" s="26"/>
      <c r="AA1290" s="26"/>
      <c r="AB1290" s="26"/>
    </row>
    <row r="1291" spans="1:28" x14ac:dyDescent="0.2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6"/>
      <c r="Z1291" s="26"/>
      <c r="AA1291" s="26"/>
      <c r="AB1291" s="26"/>
    </row>
    <row r="1292" spans="1:28" x14ac:dyDescent="0.2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6"/>
      <c r="Z1292" s="26"/>
      <c r="AA1292" s="26"/>
      <c r="AB1292" s="26"/>
    </row>
    <row r="1293" spans="1:28" x14ac:dyDescent="0.2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6"/>
      <c r="Z1293" s="26"/>
      <c r="AA1293" s="26"/>
      <c r="AB1293" s="26"/>
    </row>
    <row r="1294" spans="1:28" x14ac:dyDescent="0.2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6"/>
      <c r="Z1294" s="26"/>
      <c r="AA1294" s="26"/>
      <c r="AB1294" s="26"/>
    </row>
    <row r="1295" spans="1:28" x14ac:dyDescent="0.2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6"/>
      <c r="Z1295" s="26"/>
      <c r="AA1295" s="26"/>
      <c r="AB1295" s="26"/>
    </row>
    <row r="1296" spans="1:28" x14ac:dyDescent="0.2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6"/>
      <c r="Z1296" s="26"/>
      <c r="AA1296" s="26"/>
      <c r="AB1296" s="26"/>
    </row>
    <row r="1297" spans="1:28" x14ac:dyDescent="0.2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6"/>
      <c r="Z1297" s="26"/>
      <c r="AA1297" s="26"/>
      <c r="AB1297" s="26"/>
    </row>
    <row r="1298" spans="1:28" x14ac:dyDescent="0.2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6"/>
      <c r="Z1298" s="26"/>
      <c r="AA1298" s="26"/>
      <c r="AB1298" s="26"/>
    </row>
    <row r="1299" spans="1:28" x14ac:dyDescent="0.2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6"/>
      <c r="Z1299" s="26"/>
      <c r="AA1299" s="26"/>
      <c r="AB1299" s="26"/>
    </row>
    <row r="1300" spans="1:28" x14ac:dyDescent="0.2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6"/>
      <c r="Z1300" s="26"/>
      <c r="AA1300" s="26"/>
      <c r="AB1300" s="26"/>
    </row>
    <row r="1301" spans="1:28" x14ac:dyDescent="0.2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6"/>
      <c r="Z1301" s="26"/>
      <c r="AA1301" s="26"/>
      <c r="AB1301" s="26"/>
    </row>
    <row r="1302" spans="1:28" x14ac:dyDescent="0.2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6"/>
      <c r="Z1302" s="26"/>
      <c r="AA1302" s="26"/>
      <c r="AB1302" s="26"/>
    </row>
    <row r="1303" spans="1:28" x14ac:dyDescent="0.2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6"/>
      <c r="Z1303" s="26"/>
      <c r="AA1303" s="26"/>
      <c r="AB1303" s="26"/>
    </row>
    <row r="1304" spans="1:28" x14ac:dyDescent="0.2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6"/>
      <c r="Z1304" s="26"/>
      <c r="AA1304" s="26"/>
      <c r="AB1304" s="26"/>
    </row>
    <row r="1305" spans="1:28" x14ac:dyDescent="0.2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6"/>
      <c r="Z1305" s="26"/>
      <c r="AA1305" s="26"/>
      <c r="AB1305" s="26"/>
    </row>
    <row r="1306" spans="1:28" x14ac:dyDescent="0.2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6"/>
      <c r="Z1306" s="26"/>
      <c r="AA1306" s="26"/>
      <c r="AB1306" s="26"/>
    </row>
    <row r="1307" spans="1:28" x14ac:dyDescent="0.2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6"/>
      <c r="Z1307" s="26"/>
      <c r="AA1307" s="26"/>
      <c r="AB1307" s="26"/>
    </row>
    <row r="1308" spans="1:28" x14ac:dyDescent="0.2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6"/>
      <c r="Z1308" s="26"/>
      <c r="AA1308" s="26"/>
      <c r="AB1308" s="26"/>
    </row>
    <row r="1309" spans="1:28" x14ac:dyDescent="0.2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6"/>
      <c r="Z1309" s="26"/>
      <c r="AA1309" s="26"/>
      <c r="AB1309" s="26"/>
    </row>
    <row r="1310" spans="1:28" x14ac:dyDescent="0.2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6"/>
      <c r="Z1310" s="26"/>
      <c r="AA1310" s="26"/>
      <c r="AB1310" s="26"/>
    </row>
    <row r="1311" spans="1:28" x14ac:dyDescent="0.2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6"/>
      <c r="Z1311" s="26"/>
      <c r="AA1311" s="26"/>
      <c r="AB1311" s="26"/>
    </row>
    <row r="1312" spans="1:28" x14ac:dyDescent="0.2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6"/>
      <c r="Z1312" s="26"/>
      <c r="AA1312" s="26"/>
      <c r="AB1312" s="26"/>
    </row>
    <row r="1313" spans="1:28" x14ac:dyDescent="0.2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6"/>
      <c r="Z1313" s="26"/>
      <c r="AA1313" s="26"/>
      <c r="AB1313" s="26"/>
    </row>
    <row r="1314" spans="1:28" x14ac:dyDescent="0.2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6"/>
      <c r="Z1314" s="26"/>
      <c r="AA1314" s="26"/>
      <c r="AB1314" s="26"/>
    </row>
    <row r="1315" spans="1:28" x14ac:dyDescent="0.2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6"/>
      <c r="Z1315" s="26"/>
      <c r="AA1315" s="26"/>
      <c r="AB1315" s="26"/>
    </row>
    <row r="1316" spans="1:28" x14ac:dyDescent="0.2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6"/>
      <c r="Z1316" s="26"/>
      <c r="AA1316" s="26"/>
      <c r="AB1316" s="26"/>
    </row>
    <row r="1317" spans="1:28" x14ac:dyDescent="0.2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6"/>
      <c r="Z1317" s="26"/>
      <c r="AA1317" s="26"/>
      <c r="AB1317" s="26"/>
    </row>
    <row r="1318" spans="1:28" x14ac:dyDescent="0.2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6"/>
      <c r="Z1318" s="26"/>
      <c r="AA1318" s="26"/>
      <c r="AB1318" s="26"/>
    </row>
    <row r="1319" spans="1:28" x14ac:dyDescent="0.2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6"/>
      <c r="Z1319" s="26"/>
      <c r="AA1319" s="26"/>
      <c r="AB1319" s="26"/>
    </row>
    <row r="1320" spans="1:28" x14ac:dyDescent="0.2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6"/>
      <c r="Z1320" s="26"/>
      <c r="AA1320" s="26"/>
      <c r="AB1320" s="26"/>
    </row>
    <row r="1321" spans="1:28" x14ac:dyDescent="0.2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6"/>
      <c r="Z1321" s="26"/>
      <c r="AA1321" s="26"/>
      <c r="AB1321" s="26"/>
    </row>
    <row r="1322" spans="1:28" x14ac:dyDescent="0.2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6"/>
      <c r="Z1322" s="26"/>
      <c r="AA1322" s="26"/>
      <c r="AB1322" s="26"/>
    </row>
    <row r="1323" spans="1:28" x14ac:dyDescent="0.2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6"/>
      <c r="Z1323" s="26"/>
      <c r="AA1323" s="26"/>
      <c r="AB1323" s="26"/>
    </row>
    <row r="1324" spans="1:28" x14ac:dyDescent="0.2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6"/>
      <c r="Z1324" s="26"/>
      <c r="AA1324" s="26"/>
      <c r="AB1324" s="26"/>
    </row>
    <row r="1325" spans="1:28" x14ac:dyDescent="0.2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6"/>
      <c r="Z1325" s="26"/>
      <c r="AA1325" s="26"/>
      <c r="AB1325" s="26"/>
    </row>
    <row r="1326" spans="1:28" x14ac:dyDescent="0.2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6"/>
      <c r="Z1326" s="26"/>
      <c r="AA1326" s="26"/>
      <c r="AB1326" s="26"/>
    </row>
    <row r="1327" spans="1:28" x14ac:dyDescent="0.2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6"/>
      <c r="Z1327" s="26"/>
      <c r="AA1327" s="26"/>
      <c r="AB1327" s="26"/>
    </row>
    <row r="1328" spans="1:28" x14ac:dyDescent="0.2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6"/>
      <c r="Z1328" s="26"/>
      <c r="AA1328" s="26"/>
      <c r="AB1328" s="26"/>
    </row>
    <row r="1329" spans="1:28" x14ac:dyDescent="0.2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6"/>
      <c r="Z1329" s="26"/>
      <c r="AA1329" s="26"/>
      <c r="AB1329" s="26"/>
    </row>
    <row r="1330" spans="1:28" x14ac:dyDescent="0.2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6"/>
      <c r="Z1330" s="26"/>
      <c r="AA1330" s="26"/>
      <c r="AB1330" s="26"/>
    </row>
    <row r="1331" spans="1:28" x14ac:dyDescent="0.2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6"/>
      <c r="Z1331" s="26"/>
      <c r="AA1331" s="26"/>
      <c r="AB1331" s="26"/>
    </row>
    <row r="1332" spans="1:28" x14ac:dyDescent="0.2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6"/>
      <c r="Z1332" s="26"/>
      <c r="AA1332" s="26"/>
      <c r="AB1332" s="26"/>
    </row>
    <row r="1333" spans="1:28" x14ac:dyDescent="0.2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6"/>
      <c r="Z1333" s="26"/>
      <c r="AA1333" s="26"/>
      <c r="AB1333" s="26"/>
    </row>
    <row r="1334" spans="1:28" x14ac:dyDescent="0.2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6"/>
      <c r="Z1334" s="26"/>
      <c r="AA1334" s="26"/>
      <c r="AB1334" s="26"/>
    </row>
    <row r="1335" spans="1:28" x14ac:dyDescent="0.2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6"/>
      <c r="Z1335" s="26"/>
      <c r="AA1335" s="26"/>
      <c r="AB1335" s="26"/>
    </row>
    <row r="1336" spans="1:28" x14ac:dyDescent="0.2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6"/>
      <c r="Z1336" s="26"/>
      <c r="AA1336" s="26"/>
      <c r="AB1336" s="26"/>
    </row>
    <row r="1337" spans="1:28" x14ac:dyDescent="0.2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6"/>
      <c r="Z1337" s="26"/>
      <c r="AA1337" s="26"/>
      <c r="AB1337" s="26"/>
    </row>
    <row r="1338" spans="1:28" x14ac:dyDescent="0.2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6"/>
      <c r="Z1338" s="26"/>
      <c r="AA1338" s="26"/>
      <c r="AB1338" s="26"/>
    </row>
    <row r="1339" spans="1:28" x14ac:dyDescent="0.2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6"/>
      <c r="Z1339" s="26"/>
      <c r="AA1339" s="26"/>
      <c r="AB1339" s="26"/>
    </row>
    <row r="1340" spans="1:28" x14ac:dyDescent="0.2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6"/>
      <c r="Z1340" s="26"/>
      <c r="AA1340" s="26"/>
      <c r="AB1340" s="26"/>
    </row>
    <row r="1341" spans="1:28" x14ac:dyDescent="0.2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6"/>
      <c r="Z1341" s="26"/>
      <c r="AA1341" s="26"/>
      <c r="AB1341" s="26"/>
    </row>
    <row r="1342" spans="1:28" x14ac:dyDescent="0.2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6"/>
      <c r="Z1342" s="26"/>
      <c r="AA1342" s="26"/>
      <c r="AB1342" s="26"/>
    </row>
    <row r="1343" spans="1:28" x14ac:dyDescent="0.2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6"/>
      <c r="Z1343" s="26"/>
      <c r="AA1343" s="26"/>
      <c r="AB1343" s="26"/>
    </row>
    <row r="1344" spans="1:28" x14ac:dyDescent="0.2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6"/>
      <c r="Z1344" s="26"/>
      <c r="AA1344" s="26"/>
      <c r="AB1344" s="26"/>
    </row>
    <row r="1345" spans="1:28" x14ac:dyDescent="0.25">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6"/>
      <c r="Z1345" s="26"/>
      <c r="AA1345" s="26"/>
      <c r="AB1345" s="26"/>
    </row>
    <row r="1346" spans="1:28" x14ac:dyDescent="0.25">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5"/>
      <c r="Y1346" s="26"/>
      <c r="Z1346" s="26"/>
      <c r="AA1346" s="26"/>
      <c r="AB1346" s="26"/>
    </row>
    <row r="1347" spans="1:28" x14ac:dyDescent="0.25">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5"/>
      <c r="Y1347" s="26"/>
      <c r="Z1347" s="26"/>
      <c r="AA1347" s="26"/>
      <c r="AB1347" s="26"/>
    </row>
    <row r="1348" spans="1:28" x14ac:dyDescent="0.25">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5"/>
      <c r="Y1348" s="26"/>
      <c r="Z1348" s="26"/>
      <c r="AA1348" s="26"/>
      <c r="AB1348" s="26"/>
    </row>
    <row r="1349" spans="1:28" x14ac:dyDescent="0.25">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5"/>
      <c r="Y1349" s="26"/>
      <c r="Z1349" s="26"/>
      <c r="AA1349" s="26"/>
      <c r="AB1349" s="26"/>
    </row>
    <row r="1350" spans="1:28" x14ac:dyDescent="0.25">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5"/>
      <c r="Y1350" s="26"/>
      <c r="Z1350" s="26"/>
      <c r="AA1350" s="26"/>
      <c r="AB1350" s="26"/>
    </row>
    <row r="1351" spans="1:28" x14ac:dyDescent="0.25">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5"/>
      <c r="Y1351" s="26"/>
      <c r="Z1351" s="26"/>
      <c r="AA1351" s="26"/>
      <c r="AB1351" s="26"/>
    </row>
    <row r="1352" spans="1:28" x14ac:dyDescent="0.25">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5"/>
      <c r="Y1352" s="26"/>
      <c r="Z1352" s="26"/>
      <c r="AA1352" s="26"/>
      <c r="AB1352" s="26"/>
    </row>
    <row r="1353" spans="1:28" x14ac:dyDescent="0.25">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5"/>
      <c r="Y1353" s="26"/>
      <c r="Z1353" s="26"/>
      <c r="AA1353" s="26"/>
      <c r="AB1353" s="26"/>
    </row>
    <row r="1354" spans="1:28" x14ac:dyDescent="0.25">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5"/>
      <c r="Y1354" s="26"/>
      <c r="Z1354" s="26"/>
      <c r="AA1354" s="26"/>
      <c r="AB1354" s="26"/>
    </row>
    <row r="1355" spans="1:28" x14ac:dyDescent="0.25">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5"/>
      <c r="Y1355" s="26"/>
      <c r="Z1355" s="26"/>
      <c r="AA1355" s="26"/>
      <c r="AB1355" s="26"/>
    </row>
    <row r="1356" spans="1:28" x14ac:dyDescent="0.25">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5"/>
      <c r="Y1356" s="26"/>
      <c r="Z1356" s="26"/>
      <c r="AA1356" s="26"/>
      <c r="AB1356" s="26"/>
    </row>
    <row r="1357" spans="1:28" x14ac:dyDescent="0.25">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5"/>
      <c r="Y1357" s="26"/>
      <c r="Z1357" s="26"/>
      <c r="AA1357" s="26"/>
      <c r="AB1357" s="26"/>
    </row>
    <row r="1358" spans="1:28" x14ac:dyDescent="0.25">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5"/>
      <c r="Y1358" s="26"/>
      <c r="Z1358" s="26"/>
      <c r="AA1358" s="26"/>
      <c r="AB1358" s="26"/>
    </row>
    <row r="1359" spans="1:28" x14ac:dyDescent="0.25">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5"/>
      <c r="Y1359" s="26"/>
      <c r="Z1359" s="26"/>
      <c r="AA1359" s="26"/>
      <c r="AB1359" s="26"/>
    </row>
    <row r="1360" spans="1:28" x14ac:dyDescent="0.25">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5"/>
      <c r="Y1360" s="26"/>
      <c r="Z1360" s="26"/>
      <c r="AA1360" s="26"/>
      <c r="AB1360" s="26"/>
    </row>
    <row r="1361" spans="1:28" x14ac:dyDescent="0.25">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5"/>
      <c r="Y1361" s="26"/>
      <c r="Z1361" s="26"/>
      <c r="AA1361" s="26"/>
      <c r="AB1361" s="26"/>
    </row>
    <row r="1362" spans="1:28" x14ac:dyDescent="0.25">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5"/>
      <c r="Y1362" s="26"/>
      <c r="Z1362" s="26"/>
      <c r="AA1362" s="26"/>
      <c r="AB1362" s="26"/>
    </row>
    <row r="1363" spans="1:28" x14ac:dyDescent="0.25">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5"/>
      <c r="Y1363" s="26"/>
      <c r="Z1363" s="26"/>
      <c r="AA1363" s="26"/>
      <c r="AB1363" s="26"/>
    </row>
    <row r="1364" spans="1:28" x14ac:dyDescent="0.25">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5"/>
      <c r="Y1364" s="26"/>
      <c r="Z1364" s="26"/>
      <c r="AA1364" s="26"/>
      <c r="AB1364" s="26"/>
    </row>
    <row r="1365" spans="1:28" x14ac:dyDescent="0.25">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5"/>
      <c r="Y1365" s="26"/>
      <c r="Z1365" s="26"/>
      <c r="AA1365" s="26"/>
      <c r="AB1365" s="26"/>
    </row>
    <row r="1366" spans="1:28" x14ac:dyDescent="0.25">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5"/>
      <c r="Y1366" s="26"/>
      <c r="Z1366" s="26"/>
      <c r="AA1366" s="26"/>
      <c r="AB1366" s="26"/>
    </row>
    <row r="1367" spans="1:28" x14ac:dyDescent="0.25">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5"/>
      <c r="Y1367" s="26"/>
      <c r="Z1367" s="26"/>
      <c r="AA1367" s="26"/>
      <c r="AB1367" s="26"/>
    </row>
    <row r="1368" spans="1:28" x14ac:dyDescent="0.25">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5"/>
      <c r="Y1368" s="26"/>
      <c r="Z1368" s="26"/>
      <c r="AA1368" s="26"/>
      <c r="AB1368" s="26"/>
    </row>
    <row r="1369" spans="1:28" x14ac:dyDescent="0.25">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5"/>
      <c r="Y1369" s="26"/>
      <c r="Z1369" s="26"/>
      <c r="AA1369" s="26"/>
      <c r="AB1369" s="26"/>
    </row>
    <row r="1370" spans="1:28" x14ac:dyDescent="0.25">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5"/>
      <c r="Y1370" s="26"/>
      <c r="Z1370" s="26"/>
      <c r="AA1370" s="26"/>
      <c r="AB1370" s="26"/>
    </row>
    <row r="1371" spans="1:28" x14ac:dyDescent="0.25">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5"/>
      <c r="Y1371" s="26"/>
      <c r="Z1371" s="26"/>
      <c r="AA1371" s="26"/>
      <c r="AB1371" s="26"/>
    </row>
    <row r="1372" spans="1:28" x14ac:dyDescent="0.25">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5"/>
      <c r="Y1372" s="26"/>
      <c r="Z1372" s="26"/>
      <c r="AA1372" s="26"/>
      <c r="AB1372" s="26"/>
    </row>
    <row r="1373" spans="1:28" x14ac:dyDescent="0.25">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5"/>
      <c r="Y1373" s="26"/>
      <c r="Z1373" s="26"/>
      <c r="AA1373" s="26"/>
      <c r="AB1373" s="26"/>
    </row>
    <row r="1374" spans="1:28" x14ac:dyDescent="0.25">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5"/>
      <c r="Y1374" s="26"/>
      <c r="Z1374" s="26"/>
      <c r="AA1374" s="26"/>
      <c r="AB1374" s="26"/>
    </row>
    <row r="1375" spans="1:28" x14ac:dyDescent="0.25">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5"/>
      <c r="Y1375" s="26"/>
      <c r="Z1375" s="26"/>
      <c r="AA1375" s="26"/>
      <c r="AB1375" s="26"/>
    </row>
    <row r="1376" spans="1:28" x14ac:dyDescent="0.25">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5"/>
      <c r="Y1376" s="26"/>
      <c r="Z1376" s="26"/>
      <c r="AA1376" s="26"/>
      <c r="AB1376" s="26"/>
    </row>
    <row r="1377" spans="1:28" x14ac:dyDescent="0.25">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5"/>
      <c r="Y1377" s="26"/>
      <c r="Z1377" s="26"/>
      <c r="AA1377" s="26"/>
      <c r="AB1377" s="26"/>
    </row>
    <row r="1378" spans="1:28" x14ac:dyDescent="0.25">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5"/>
      <c r="Y1378" s="26"/>
      <c r="Z1378" s="26"/>
      <c r="AA1378" s="26"/>
      <c r="AB1378" s="26"/>
    </row>
    <row r="1379" spans="1:28" x14ac:dyDescent="0.25">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5"/>
      <c r="Y1379" s="26"/>
      <c r="Z1379" s="26"/>
      <c r="AA1379" s="26"/>
      <c r="AB1379" s="26"/>
    </row>
    <row r="1380" spans="1:28" x14ac:dyDescent="0.25">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5"/>
      <c r="Y1380" s="26"/>
      <c r="Z1380" s="26"/>
      <c r="AA1380" s="26"/>
      <c r="AB1380" s="26"/>
    </row>
    <row r="1381" spans="1:28" x14ac:dyDescent="0.25">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5"/>
      <c r="Y1381" s="26"/>
      <c r="Z1381" s="26"/>
      <c r="AA1381" s="26"/>
      <c r="AB1381" s="26"/>
    </row>
    <row r="1382" spans="1:28" x14ac:dyDescent="0.25">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5"/>
      <c r="Y1382" s="26"/>
      <c r="Z1382" s="26"/>
      <c r="AA1382" s="26"/>
      <c r="AB1382" s="26"/>
    </row>
    <row r="1383" spans="1:28" x14ac:dyDescent="0.25">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5"/>
      <c r="Y1383" s="26"/>
      <c r="Z1383" s="26"/>
      <c r="AA1383" s="26"/>
      <c r="AB1383" s="26"/>
    </row>
    <row r="1384" spans="1:28" x14ac:dyDescent="0.25">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5"/>
      <c r="Y1384" s="26"/>
      <c r="Z1384" s="26"/>
      <c r="AA1384" s="26"/>
      <c r="AB1384" s="26"/>
    </row>
    <row r="1385" spans="1:28" x14ac:dyDescent="0.25">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5"/>
      <c r="Y1385" s="26"/>
      <c r="Z1385" s="26"/>
      <c r="AA1385" s="26"/>
      <c r="AB1385" s="26"/>
    </row>
    <row r="1386" spans="1:28" x14ac:dyDescent="0.25">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5"/>
      <c r="Y1386" s="26"/>
      <c r="Z1386" s="26"/>
      <c r="AA1386" s="26"/>
      <c r="AB1386" s="26"/>
    </row>
    <row r="1387" spans="1:28" x14ac:dyDescent="0.25">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5"/>
      <c r="Y1387" s="26"/>
      <c r="Z1387" s="26"/>
      <c r="AA1387" s="26"/>
      <c r="AB1387" s="26"/>
    </row>
    <row r="1388" spans="1:28" x14ac:dyDescent="0.25">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5"/>
      <c r="Y1388" s="26"/>
      <c r="Z1388" s="26"/>
      <c r="AA1388" s="26"/>
      <c r="AB1388" s="26"/>
    </row>
    <row r="1389" spans="1:28" x14ac:dyDescent="0.25">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5"/>
      <c r="Y1389" s="26"/>
      <c r="Z1389" s="26"/>
      <c r="AA1389" s="26"/>
      <c r="AB1389" s="26"/>
    </row>
    <row r="1390" spans="1:28" x14ac:dyDescent="0.25">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5"/>
      <c r="Y1390" s="26"/>
      <c r="Z1390" s="26"/>
      <c r="AA1390" s="26"/>
      <c r="AB1390" s="26"/>
    </row>
    <row r="1391" spans="1:28" x14ac:dyDescent="0.25">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5"/>
      <c r="Y1391" s="26"/>
      <c r="Z1391" s="26"/>
      <c r="AA1391" s="26"/>
      <c r="AB1391" s="26"/>
    </row>
    <row r="1392" spans="1:28" x14ac:dyDescent="0.25">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5"/>
      <c r="Y1392" s="26"/>
      <c r="Z1392" s="26"/>
      <c r="AA1392" s="26"/>
      <c r="AB1392" s="26"/>
    </row>
    <row r="1393" spans="1:28" x14ac:dyDescent="0.25">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5"/>
      <c r="Y1393" s="26"/>
      <c r="Z1393" s="26"/>
      <c r="AA1393" s="26"/>
      <c r="AB1393" s="26"/>
    </row>
    <row r="1394" spans="1:28" x14ac:dyDescent="0.25">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5"/>
      <c r="Y1394" s="26"/>
      <c r="Z1394" s="26"/>
      <c r="AA1394" s="26"/>
      <c r="AB1394" s="26"/>
    </row>
    <row r="1395" spans="1:28" x14ac:dyDescent="0.25">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5"/>
      <c r="Y1395" s="26"/>
      <c r="Z1395" s="26"/>
      <c r="AA1395" s="26"/>
      <c r="AB1395" s="26"/>
    </row>
    <row r="1396" spans="1:28" x14ac:dyDescent="0.25">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5"/>
      <c r="Y1396" s="26"/>
      <c r="Z1396" s="26"/>
      <c r="AA1396" s="26"/>
      <c r="AB1396" s="26"/>
    </row>
    <row r="1397" spans="1:28" x14ac:dyDescent="0.25">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5"/>
      <c r="Y1397" s="26"/>
      <c r="Z1397" s="26"/>
      <c r="AA1397" s="26"/>
      <c r="AB1397" s="26"/>
    </row>
    <row r="1398" spans="1:28" x14ac:dyDescent="0.25">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5"/>
      <c r="Y1398" s="26"/>
      <c r="Z1398" s="26"/>
      <c r="AA1398" s="26"/>
      <c r="AB1398" s="26"/>
    </row>
    <row r="1399" spans="1:28" x14ac:dyDescent="0.25">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5"/>
      <c r="Y1399" s="26"/>
      <c r="Z1399" s="26"/>
      <c r="AA1399" s="26"/>
      <c r="AB1399" s="26"/>
    </row>
    <row r="1400" spans="1:28" x14ac:dyDescent="0.25">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5"/>
      <c r="Y1400" s="26"/>
      <c r="Z1400" s="26"/>
      <c r="AA1400" s="26"/>
      <c r="AB1400" s="26"/>
    </row>
    <row r="1401" spans="1:28" x14ac:dyDescent="0.25">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5"/>
      <c r="Y1401" s="26"/>
      <c r="Z1401" s="26"/>
      <c r="AA1401" s="26"/>
      <c r="AB1401" s="26"/>
    </row>
    <row r="1402" spans="1:28" x14ac:dyDescent="0.25">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5"/>
      <c r="Y1402" s="26"/>
      <c r="Z1402" s="26"/>
      <c r="AA1402" s="26"/>
      <c r="AB1402" s="26"/>
    </row>
    <row r="1403" spans="1:28" x14ac:dyDescent="0.25">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5"/>
      <c r="Y1403" s="26"/>
      <c r="Z1403" s="26"/>
      <c r="AA1403" s="26"/>
      <c r="AB1403" s="26"/>
    </row>
    <row r="1404" spans="1:28" x14ac:dyDescent="0.25">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5"/>
      <c r="Y1404" s="26"/>
      <c r="Z1404" s="26"/>
      <c r="AA1404" s="26"/>
      <c r="AB1404" s="26"/>
    </row>
    <row r="1405" spans="1:28" x14ac:dyDescent="0.25">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5"/>
      <c r="Y1405" s="26"/>
      <c r="Z1405" s="26"/>
      <c r="AA1405" s="26"/>
      <c r="AB1405" s="26"/>
    </row>
    <row r="1406" spans="1:28" x14ac:dyDescent="0.25">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5"/>
      <c r="Y1406" s="26"/>
      <c r="Z1406" s="26"/>
      <c r="AA1406" s="26"/>
      <c r="AB1406" s="26"/>
    </row>
    <row r="1407" spans="1:28" x14ac:dyDescent="0.25">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5"/>
      <c r="Y1407" s="26"/>
      <c r="Z1407" s="26"/>
      <c r="AA1407" s="26"/>
      <c r="AB1407" s="26"/>
    </row>
    <row r="1408" spans="1:28" x14ac:dyDescent="0.25">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5"/>
      <c r="Y1408" s="26"/>
      <c r="Z1408" s="26"/>
      <c r="AA1408" s="26"/>
      <c r="AB1408" s="26"/>
    </row>
    <row r="1409" spans="1:28" x14ac:dyDescent="0.25">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5"/>
      <c r="Y1409" s="26"/>
      <c r="Z1409" s="26"/>
      <c r="AA1409" s="26"/>
      <c r="AB1409" s="26"/>
    </row>
    <row r="1410" spans="1:28" x14ac:dyDescent="0.25">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5"/>
      <c r="Y1410" s="26"/>
      <c r="Z1410" s="26"/>
      <c r="AA1410" s="26"/>
      <c r="AB1410" s="26"/>
    </row>
    <row r="1411" spans="1:28" x14ac:dyDescent="0.25">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5"/>
      <c r="Y1411" s="26"/>
      <c r="Z1411" s="26"/>
      <c r="AA1411" s="26"/>
      <c r="AB1411" s="26"/>
    </row>
    <row r="1412" spans="1:28" x14ac:dyDescent="0.25">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5"/>
      <c r="Y1412" s="26"/>
      <c r="Z1412" s="26"/>
      <c r="AA1412" s="26"/>
      <c r="AB1412" s="26"/>
    </row>
    <row r="1413" spans="1:28" x14ac:dyDescent="0.25">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5"/>
      <c r="Y1413" s="26"/>
      <c r="Z1413" s="26"/>
      <c r="AA1413" s="26"/>
      <c r="AB1413" s="26"/>
    </row>
    <row r="1414" spans="1:28" x14ac:dyDescent="0.25">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5"/>
      <c r="Y1414" s="26"/>
      <c r="Z1414" s="26"/>
      <c r="AA1414" s="26"/>
      <c r="AB1414" s="26"/>
    </row>
    <row r="1415" spans="1:28" x14ac:dyDescent="0.25">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5"/>
      <c r="Y1415" s="26"/>
      <c r="Z1415" s="26"/>
      <c r="AA1415" s="26"/>
      <c r="AB1415" s="26"/>
    </row>
    <row r="1416" spans="1:28" x14ac:dyDescent="0.25">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5"/>
      <c r="X1416" s="25"/>
      <c r="Y1416" s="26"/>
      <c r="Z1416" s="26"/>
      <c r="AA1416" s="26"/>
      <c r="AB1416" s="26"/>
    </row>
    <row r="1417" spans="1:28" x14ac:dyDescent="0.25">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5"/>
      <c r="X1417" s="25"/>
      <c r="Y1417" s="26"/>
      <c r="Z1417" s="26"/>
      <c r="AA1417" s="26"/>
      <c r="AB1417" s="26"/>
    </row>
    <row r="1418" spans="1:28" x14ac:dyDescent="0.25">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5"/>
      <c r="X1418" s="25"/>
      <c r="Y1418" s="26"/>
      <c r="Z1418" s="26"/>
      <c r="AA1418" s="26"/>
      <c r="AB1418" s="26"/>
    </row>
    <row r="1419" spans="1:28" x14ac:dyDescent="0.25">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5"/>
      <c r="X1419" s="25"/>
      <c r="Y1419" s="26"/>
      <c r="Z1419" s="26"/>
      <c r="AA1419" s="26"/>
      <c r="AB1419" s="26"/>
    </row>
    <row r="1420" spans="1:28" x14ac:dyDescent="0.25">
      <c r="A1420" s="22"/>
      <c r="B1420" s="22"/>
      <c r="C1420" s="22"/>
      <c r="D1420" s="22"/>
      <c r="E1420" s="22"/>
      <c r="F1420" s="22"/>
      <c r="G1420" s="22"/>
      <c r="H1420" s="22"/>
      <c r="I1420" s="23"/>
      <c r="J1420" s="24"/>
      <c r="K1420" s="25"/>
      <c r="L1420" s="25"/>
      <c r="M1420" s="25"/>
      <c r="N1420" s="25"/>
      <c r="O1420" s="25"/>
      <c r="P1420" s="25"/>
      <c r="Q1420" s="25"/>
      <c r="R1420" s="25"/>
      <c r="S1420" s="25"/>
      <c r="T1420" s="25"/>
      <c r="U1420" s="25"/>
      <c r="V1420" s="25"/>
      <c r="W1420" s="25"/>
      <c r="X1420" s="25"/>
      <c r="Y1420" s="26"/>
      <c r="Z1420" s="26"/>
      <c r="AA1420" s="26"/>
      <c r="AB1420" s="26"/>
    </row>
    <row r="1421" spans="1:28" x14ac:dyDescent="0.25">
      <c r="A1421" s="22"/>
      <c r="B1421" s="22"/>
      <c r="C1421" s="22"/>
      <c r="D1421" s="22"/>
      <c r="E1421" s="22"/>
      <c r="F1421" s="22"/>
      <c r="G1421" s="22"/>
      <c r="H1421" s="22"/>
      <c r="I1421" s="23"/>
      <c r="J1421" s="24"/>
      <c r="K1421" s="25"/>
      <c r="L1421" s="25"/>
      <c r="M1421" s="25"/>
      <c r="N1421" s="25"/>
      <c r="O1421" s="25"/>
      <c r="P1421" s="25"/>
      <c r="Q1421" s="25"/>
      <c r="R1421" s="25"/>
      <c r="S1421" s="25"/>
      <c r="T1421" s="25"/>
      <c r="U1421" s="25"/>
      <c r="V1421" s="25"/>
      <c r="W1421" s="25"/>
      <c r="X1421" s="25"/>
      <c r="Y1421" s="26"/>
      <c r="Z1421" s="26"/>
      <c r="AA1421" s="26"/>
      <c r="AB1421" s="26"/>
    </row>
    <row r="1422" spans="1:28" x14ac:dyDescent="0.25">
      <c r="A1422" s="22"/>
      <c r="B1422" s="22"/>
      <c r="C1422" s="22"/>
      <c r="D1422" s="22"/>
      <c r="E1422" s="22"/>
      <c r="F1422" s="22"/>
      <c r="G1422" s="22"/>
      <c r="H1422" s="22"/>
      <c r="I1422" s="23"/>
      <c r="J1422" s="24"/>
      <c r="K1422" s="25"/>
      <c r="L1422" s="25"/>
      <c r="M1422" s="25"/>
      <c r="N1422" s="25"/>
      <c r="O1422" s="25"/>
      <c r="P1422" s="25"/>
      <c r="Q1422" s="25"/>
      <c r="R1422" s="25"/>
      <c r="S1422" s="25"/>
      <c r="T1422" s="25"/>
      <c r="U1422" s="25"/>
      <c r="V1422" s="25"/>
      <c r="W1422" s="25"/>
      <c r="X1422" s="25"/>
      <c r="Y1422" s="26"/>
      <c r="Z1422" s="26"/>
      <c r="AA1422" s="26"/>
      <c r="AB1422" s="26"/>
    </row>
    <row r="1423" spans="1:28" x14ac:dyDescent="0.25">
      <c r="A1423" s="22"/>
      <c r="B1423" s="22"/>
      <c r="C1423" s="22"/>
      <c r="D1423" s="22"/>
      <c r="E1423" s="22"/>
      <c r="F1423" s="22"/>
      <c r="G1423" s="22"/>
      <c r="H1423" s="22"/>
      <c r="I1423" s="23"/>
      <c r="J1423" s="24"/>
      <c r="K1423" s="25"/>
      <c r="L1423" s="25"/>
      <c r="M1423" s="25"/>
      <c r="N1423" s="25"/>
      <c r="O1423" s="25"/>
      <c r="P1423" s="25"/>
      <c r="Q1423" s="25"/>
      <c r="R1423" s="25"/>
      <c r="S1423" s="25"/>
      <c r="T1423" s="25"/>
      <c r="U1423" s="25"/>
      <c r="V1423" s="25"/>
      <c r="W1423" s="25"/>
      <c r="X1423" s="25"/>
      <c r="Y1423" s="26"/>
      <c r="Z1423" s="26"/>
      <c r="AA1423" s="26"/>
      <c r="AB1423" s="26"/>
    </row>
    <row r="1424" spans="1:28" x14ac:dyDescent="0.25">
      <c r="A1424" s="22"/>
      <c r="B1424" s="22"/>
      <c r="C1424" s="22"/>
      <c r="D1424" s="22"/>
      <c r="E1424" s="22"/>
      <c r="F1424" s="22"/>
      <c r="G1424" s="22"/>
      <c r="H1424" s="22"/>
      <c r="I1424" s="23"/>
      <c r="J1424" s="24"/>
      <c r="K1424" s="25"/>
      <c r="L1424" s="25"/>
      <c r="M1424" s="25"/>
      <c r="N1424" s="25"/>
      <c r="O1424" s="25"/>
      <c r="P1424" s="25"/>
      <c r="Q1424" s="25"/>
      <c r="R1424" s="25"/>
      <c r="S1424" s="25"/>
      <c r="T1424" s="25"/>
      <c r="U1424" s="25"/>
      <c r="V1424" s="25"/>
      <c r="W1424" s="25"/>
      <c r="X1424" s="25"/>
      <c r="Y1424" s="26"/>
      <c r="Z1424" s="26"/>
      <c r="AA1424" s="26"/>
      <c r="AB1424" s="26"/>
    </row>
    <row r="1425" spans="1:28" x14ac:dyDescent="0.25">
      <c r="A1425" s="22"/>
      <c r="B1425" s="22"/>
      <c r="C1425" s="22"/>
      <c r="D1425" s="22"/>
      <c r="E1425" s="22"/>
      <c r="F1425" s="22"/>
      <c r="G1425" s="22"/>
      <c r="H1425" s="22"/>
      <c r="I1425" s="23"/>
      <c r="J1425" s="24"/>
      <c r="K1425" s="25"/>
      <c r="L1425" s="25"/>
      <c r="M1425" s="25"/>
      <c r="N1425" s="25"/>
      <c r="O1425" s="25"/>
      <c r="P1425" s="25"/>
      <c r="Q1425" s="25"/>
      <c r="R1425" s="25"/>
      <c r="S1425" s="25"/>
      <c r="T1425" s="25"/>
      <c r="U1425" s="25"/>
      <c r="V1425" s="25"/>
      <c r="W1425" s="25"/>
      <c r="X1425" s="25"/>
      <c r="Y1425" s="26"/>
      <c r="Z1425" s="26"/>
      <c r="AA1425" s="26"/>
      <c r="AB1425" s="26"/>
    </row>
    <row r="1426" spans="1:28" x14ac:dyDescent="0.25">
      <c r="A1426" s="22"/>
      <c r="B1426" s="22"/>
      <c r="C1426" s="22"/>
      <c r="D1426" s="22"/>
      <c r="E1426" s="22"/>
      <c r="F1426" s="22"/>
      <c r="G1426" s="22"/>
      <c r="H1426" s="22"/>
      <c r="I1426" s="23"/>
      <c r="J1426" s="24"/>
      <c r="K1426" s="25"/>
      <c r="L1426" s="25"/>
      <c r="M1426" s="25"/>
      <c r="N1426" s="25"/>
      <c r="O1426" s="25"/>
      <c r="P1426" s="25"/>
      <c r="Q1426" s="25"/>
      <c r="R1426" s="25"/>
      <c r="S1426" s="25"/>
      <c r="T1426" s="25"/>
      <c r="U1426" s="25"/>
      <c r="V1426" s="25"/>
      <c r="W1426" s="25"/>
      <c r="X1426" s="25"/>
      <c r="Y1426" s="26"/>
      <c r="Z1426" s="26"/>
      <c r="AA1426" s="26"/>
      <c r="AB1426" s="26"/>
    </row>
    <row r="1427" spans="1:28" x14ac:dyDescent="0.25">
      <c r="A1427" s="22"/>
      <c r="B1427" s="22"/>
      <c r="C1427" s="22"/>
      <c r="D1427" s="22"/>
      <c r="E1427" s="22"/>
      <c r="F1427" s="22"/>
      <c r="G1427" s="22"/>
      <c r="H1427" s="22"/>
      <c r="I1427" s="23"/>
      <c r="J1427" s="24"/>
      <c r="K1427" s="25"/>
      <c r="L1427" s="25"/>
      <c r="M1427" s="25"/>
      <c r="N1427" s="25"/>
      <c r="O1427" s="25"/>
      <c r="P1427" s="25"/>
      <c r="Q1427" s="25"/>
      <c r="R1427" s="25"/>
      <c r="S1427" s="25"/>
      <c r="T1427" s="25"/>
      <c r="U1427" s="25"/>
      <c r="V1427" s="25"/>
      <c r="W1427" s="25"/>
      <c r="X1427" s="25"/>
      <c r="Y1427" s="26"/>
      <c r="Z1427" s="26"/>
      <c r="AA1427" s="26"/>
      <c r="AB1427" s="26"/>
    </row>
    <row r="1428" spans="1:28" x14ac:dyDescent="0.25">
      <c r="A1428" s="22"/>
      <c r="B1428" s="22"/>
      <c r="C1428" s="22"/>
      <c r="D1428" s="22"/>
      <c r="E1428" s="22"/>
      <c r="F1428" s="22"/>
      <c r="G1428" s="22"/>
      <c r="H1428" s="22"/>
      <c r="I1428" s="23"/>
      <c r="J1428" s="24"/>
      <c r="K1428" s="25"/>
      <c r="L1428" s="25"/>
      <c r="M1428" s="25"/>
      <c r="N1428" s="25"/>
      <c r="O1428" s="25"/>
      <c r="P1428" s="25"/>
      <c r="Q1428" s="25"/>
      <c r="R1428" s="25"/>
      <c r="S1428" s="25"/>
      <c r="T1428" s="25"/>
      <c r="U1428" s="25"/>
      <c r="V1428" s="25"/>
      <c r="W1428" s="25"/>
      <c r="X1428" s="25"/>
      <c r="Y1428" s="26"/>
      <c r="Z1428" s="26"/>
      <c r="AA1428" s="26"/>
      <c r="AB1428" s="26"/>
    </row>
    <row r="1429" spans="1:28" x14ac:dyDescent="0.25">
      <c r="A1429" s="22"/>
      <c r="B1429" s="22"/>
      <c r="C1429" s="22"/>
      <c r="D1429" s="22"/>
      <c r="E1429" s="22"/>
      <c r="F1429" s="22"/>
      <c r="G1429" s="22"/>
      <c r="H1429" s="22"/>
      <c r="I1429" s="23"/>
      <c r="J1429" s="24"/>
      <c r="K1429" s="25"/>
      <c r="L1429" s="25"/>
      <c r="M1429" s="25"/>
      <c r="N1429" s="25"/>
      <c r="O1429" s="25"/>
      <c r="P1429" s="25"/>
      <c r="Q1429" s="25"/>
      <c r="R1429" s="25"/>
      <c r="S1429" s="25"/>
      <c r="T1429" s="25"/>
      <c r="U1429" s="25"/>
      <c r="V1429" s="25"/>
      <c r="W1429" s="25"/>
      <c r="X1429" s="25"/>
      <c r="Y1429" s="26"/>
      <c r="Z1429" s="26"/>
      <c r="AA1429" s="26"/>
      <c r="AB1429" s="26"/>
    </row>
    <row r="1430" spans="1:28" x14ac:dyDescent="0.25">
      <c r="A1430" s="22"/>
      <c r="B1430" s="22"/>
      <c r="C1430" s="22"/>
      <c r="D1430" s="22"/>
      <c r="E1430" s="22"/>
      <c r="F1430" s="22"/>
      <c r="G1430" s="22"/>
      <c r="H1430" s="22"/>
      <c r="I1430" s="23"/>
      <c r="J1430" s="24"/>
      <c r="K1430" s="25"/>
      <c r="L1430" s="25"/>
      <c r="M1430" s="25"/>
      <c r="N1430" s="25"/>
      <c r="O1430" s="25"/>
      <c r="P1430" s="25"/>
      <c r="Q1430" s="25"/>
      <c r="R1430" s="25"/>
      <c r="S1430" s="25"/>
      <c r="T1430" s="25"/>
      <c r="U1430" s="25"/>
      <c r="V1430" s="25"/>
      <c r="W1430" s="25"/>
      <c r="X1430" s="25"/>
      <c r="Y1430" s="26"/>
      <c r="Z1430" s="26"/>
      <c r="AA1430" s="26"/>
      <c r="AB1430" s="26"/>
    </row>
    <row r="1431" spans="1:28" x14ac:dyDescent="0.25">
      <c r="A1431" s="22"/>
      <c r="B1431" s="22"/>
      <c r="C1431" s="22"/>
      <c r="D1431" s="22"/>
      <c r="E1431" s="22"/>
      <c r="F1431" s="22"/>
      <c r="G1431" s="22"/>
      <c r="H1431" s="22"/>
      <c r="I1431" s="23"/>
      <c r="J1431" s="24"/>
      <c r="K1431" s="25"/>
      <c r="L1431" s="25"/>
      <c r="M1431" s="25"/>
      <c r="N1431" s="25"/>
      <c r="O1431" s="25"/>
      <c r="P1431" s="25"/>
      <c r="Q1431" s="25"/>
      <c r="R1431" s="25"/>
      <c r="S1431" s="25"/>
      <c r="T1431" s="25"/>
      <c r="U1431" s="25"/>
      <c r="V1431" s="25"/>
      <c r="W1431" s="25"/>
      <c r="X1431" s="25"/>
      <c r="Y1431" s="26"/>
      <c r="Z1431" s="26"/>
      <c r="AA1431" s="26"/>
      <c r="AB1431" s="26"/>
    </row>
  </sheetData>
  <autoFilter ref="A9:AB757" xr:uid="{00000000-0009-0000-0000-000000000000}"/>
  <sortState xmlns:xlrd2="http://schemas.microsoft.com/office/spreadsheetml/2017/richdata2" ref="A10:AB754">
    <sortCondition ref="A10:A754"/>
    <sortCondition ref="B10:B754"/>
    <sortCondition ref="C10:C754"/>
    <sortCondition ref="D10:D754"/>
    <sortCondition ref="E10:E754"/>
    <sortCondition ref="F10:F754"/>
  </sortState>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344"/>
  <sheetViews>
    <sheetView zoomScale="80" zoomScaleNormal="80" workbookViewId="0">
      <selection activeCell="A9" sqref="A9"/>
    </sheetView>
  </sheetViews>
  <sheetFormatPr baseColWidth="10" defaultColWidth="11.42578125" defaultRowHeight="15" outlineLevelRow="2" x14ac:dyDescent="0.25"/>
  <cols>
    <col min="1" max="1" width="20.7109375" customWidth="1"/>
    <col min="2" max="2" width="25.42578125" customWidth="1"/>
    <col min="3" max="3" width="16.28515625" customWidth="1"/>
    <col min="4" max="4" width="21.5703125" customWidth="1"/>
    <col min="5" max="5" width="9.42578125" bestFit="1" customWidth="1"/>
    <col min="6" max="6" width="6.140625" style="2" customWidth="1"/>
    <col min="7" max="7" width="5.7109375" customWidth="1"/>
    <col min="8" max="8" width="6.42578125" customWidth="1"/>
    <col min="9" max="9" width="38.5703125" customWidth="1"/>
    <col min="10" max="10" width="24" style="27" customWidth="1"/>
    <col min="11" max="11" width="26" bestFit="1" customWidth="1"/>
    <col min="12" max="12" width="22.28515625" customWidth="1"/>
    <col min="13" max="13" width="20.7109375" customWidth="1"/>
    <col min="14" max="14" width="24.85546875" customWidth="1"/>
    <col min="15" max="15" width="26.42578125" bestFit="1" customWidth="1"/>
    <col min="16" max="16" width="23" bestFit="1" customWidth="1"/>
    <col min="17" max="17" width="27.85546875" style="4" bestFit="1" customWidth="1"/>
    <col min="18" max="18" width="19.7109375" style="5" customWidth="1"/>
    <col min="19" max="20" width="20.42578125" style="5" bestFit="1" customWidth="1"/>
    <col min="21" max="21" width="19.5703125" customWidth="1"/>
    <col min="22" max="22" width="24.140625" style="6" bestFit="1" customWidth="1"/>
    <col min="23" max="23" width="23.85546875" style="6" bestFit="1" customWidth="1"/>
    <col min="24" max="24" width="26" style="5" bestFit="1" customWidth="1"/>
    <col min="25" max="25" width="34.140625" style="5" customWidth="1"/>
    <col min="26" max="26" width="33.5703125" style="5" customWidth="1"/>
    <col min="27" max="27" width="31.140625" style="5" customWidth="1"/>
    <col min="28" max="28" width="31.285156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2" t="s">
        <v>453</v>
      </c>
      <c r="B5" s="42"/>
      <c r="C5" s="42"/>
      <c r="D5" s="42"/>
      <c r="E5" s="42"/>
      <c r="F5" s="42"/>
      <c r="G5" s="42"/>
      <c r="H5" s="42"/>
      <c r="I5" s="42"/>
      <c r="J5" s="42"/>
      <c r="K5" s="42"/>
      <c r="L5" s="42"/>
      <c r="M5" s="42"/>
      <c r="N5" s="42"/>
      <c r="O5" s="42"/>
      <c r="P5" s="42"/>
      <c r="Q5" s="42"/>
      <c r="R5" s="42"/>
      <c r="S5" s="42"/>
      <c r="T5" s="42"/>
    </row>
    <row r="6" spans="1:29" ht="15.75" x14ac:dyDescent="0.25">
      <c r="A6" s="43" t="s">
        <v>0</v>
      </c>
      <c r="B6" s="43"/>
      <c r="C6" s="43"/>
      <c r="D6" s="43"/>
      <c r="E6" s="43"/>
      <c r="F6" s="43"/>
      <c r="G6" s="43"/>
      <c r="H6" s="43"/>
      <c r="I6" s="43"/>
      <c r="J6" s="43"/>
      <c r="K6" s="43"/>
      <c r="L6" s="43"/>
      <c r="M6" s="43"/>
      <c r="N6" s="43"/>
      <c r="O6" s="43"/>
      <c r="P6" s="43"/>
      <c r="Q6" s="43"/>
      <c r="R6" s="43"/>
      <c r="S6" s="43"/>
      <c r="T6" s="43"/>
    </row>
    <row r="7" spans="1:29" x14ac:dyDescent="0.25">
      <c r="A7" s="44" t="s">
        <v>452</v>
      </c>
      <c r="B7" s="44"/>
      <c r="C7" s="44"/>
      <c r="D7" s="44"/>
      <c r="E7" s="44"/>
      <c r="F7" s="44"/>
      <c r="G7" s="44"/>
      <c r="H7" s="44"/>
      <c r="I7" s="44"/>
      <c r="J7" s="44"/>
      <c r="K7" s="44"/>
      <c r="L7" s="44"/>
      <c r="M7" s="44"/>
      <c r="N7" s="44"/>
      <c r="O7" s="44"/>
      <c r="P7" s="44"/>
      <c r="Q7" s="44"/>
      <c r="R7" s="44"/>
      <c r="S7" s="44"/>
      <c r="T7" s="44"/>
    </row>
    <row r="8" spans="1:29" ht="15.75" thickBot="1" x14ac:dyDescent="0.3">
      <c r="A8" t="s">
        <v>1</v>
      </c>
      <c r="F8"/>
      <c r="J8"/>
      <c r="Q8"/>
      <c r="R8"/>
      <c r="S8"/>
      <c r="T8"/>
      <c r="V8"/>
      <c r="W8"/>
      <c r="X8"/>
      <c r="Y8"/>
      <c r="Z8"/>
      <c r="AA8"/>
    </row>
    <row r="9" spans="1:29" ht="135.75" customHeight="1" x14ac:dyDescent="0.25">
      <c r="A9" s="9" t="s">
        <v>2</v>
      </c>
      <c r="B9" s="10" t="s">
        <v>3</v>
      </c>
      <c r="C9" s="10" t="s">
        <v>4</v>
      </c>
      <c r="D9" s="10" t="s">
        <v>5</v>
      </c>
      <c r="E9" s="10" t="s">
        <v>6</v>
      </c>
      <c r="F9" s="10" t="s">
        <v>7</v>
      </c>
      <c r="G9" s="10" t="s">
        <v>8</v>
      </c>
      <c r="H9" s="10" t="s">
        <v>9</v>
      </c>
      <c r="I9" s="10" t="s">
        <v>10</v>
      </c>
      <c r="J9" s="10" t="s">
        <v>11</v>
      </c>
      <c r="K9" s="10" t="s">
        <v>12</v>
      </c>
      <c r="L9" s="10" t="s">
        <v>13</v>
      </c>
      <c r="M9" s="10" t="s">
        <v>14</v>
      </c>
      <c r="N9" s="10" t="s">
        <v>469</v>
      </c>
      <c r="O9" s="10" t="s">
        <v>15</v>
      </c>
      <c r="P9" s="11" t="s">
        <v>16</v>
      </c>
      <c r="Q9" s="10" t="s">
        <v>17</v>
      </c>
      <c r="R9" s="10" t="s">
        <v>18</v>
      </c>
      <c r="S9" s="10" t="s">
        <v>19</v>
      </c>
      <c r="T9" s="10" t="s">
        <v>20</v>
      </c>
      <c r="U9" s="10" t="s">
        <v>21</v>
      </c>
      <c r="V9" s="10" t="s">
        <v>22</v>
      </c>
      <c r="W9" s="10" t="s">
        <v>23</v>
      </c>
      <c r="X9" s="11" t="s">
        <v>24</v>
      </c>
      <c r="Y9" s="12" t="s">
        <v>25</v>
      </c>
      <c r="Z9" s="12" t="s">
        <v>26</v>
      </c>
      <c r="AA9" s="12" t="s">
        <v>27</v>
      </c>
      <c r="AB9" s="13" t="s">
        <v>28</v>
      </c>
      <c r="AC9" s="14"/>
    </row>
    <row r="10" spans="1:29" outlineLevel="2" x14ac:dyDescent="0.25">
      <c r="A10" s="15" t="s">
        <v>29</v>
      </c>
      <c r="B10" s="16" t="s">
        <v>30</v>
      </c>
      <c r="C10" s="16" t="s">
        <v>31</v>
      </c>
      <c r="D10" s="16" t="s">
        <v>32</v>
      </c>
      <c r="E10" s="16"/>
      <c r="F10" s="16" t="s">
        <v>33</v>
      </c>
      <c r="G10" s="16">
        <v>1111</v>
      </c>
      <c r="H10" s="16">
        <v>3480</v>
      </c>
      <c r="I10" s="17" t="s">
        <v>34</v>
      </c>
      <c r="J10" s="18">
        <v>3491626363</v>
      </c>
      <c r="K10" s="19">
        <v>3491626363</v>
      </c>
      <c r="L10" s="19">
        <v>0</v>
      </c>
      <c r="M10" s="19">
        <v>0</v>
      </c>
      <c r="N10" s="19">
        <v>0</v>
      </c>
      <c r="O10" s="19">
        <v>3491626363</v>
      </c>
      <c r="P10" s="19">
        <v>0</v>
      </c>
      <c r="Q10" s="19">
        <v>0</v>
      </c>
      <c r="R10" s="19">
        <v>0</v>
      </c>
      <c r="S10" s="19">
        <v>883893884.51999998</v>
      </c>
      <c r="T10" s="19">
        <v>883893884.51999998</v>
      </c>
      <c r="U10" s="19">
        <v>2607732478.48</v>
      </c>
      <c r="V10" s="19">
        <v>2607732478.48</v>
      </c>
      <c r="W10" s="19">
        <v>0</v>
      </c>
      <c r="X10" s="19">
        <v>2607732478.48</v>
      </c>
      <c r="Y10" s="20">
        <v>0.25314675530189312</v>
      </c>
      <c r="Z10" s="20">
        <v>0.25314675530189312</v>
      </c>
      <c r="AA10" s="20">
        <v>0</v>
      </c>
      <c r="AB10" s="21">
        <v>0.25314675530189312</v>
      </c>
    </row>
    <row r="11" spans="1:29" outlineLevel="2" x14ac:dyDescent="0.25">
      <c r="A11" s="15" t="s">
        <v>29</v>
      </c>
      <c r="B11" s="16" t="s">
        <v>30</v>
      </c>
      <c r="C11" s="16" t="s">
        <v>31</v>
      </c>
      <c r="D11" s="16" t="s">
        <v>35</v>
      </c>
      <c r="E11" s="16"/>
      <c r="F11" s="16" t="s">
        <v>33</v>
      </c>
      <c r="G11" s="16">
        <v>1111</v>
      </c>
      <c r="H11" s="16">
        <v>3480</v>
      </c>
      <c r="I11" s="17" t="s">
        <v>36</v>
      </c>
      <c r="J11" s="18">
        <v>15253911</v>
      </c>
      <c r="K11" s="19">
        <v>15253911</v>
      </c>
      <c r="L11" s="19">
        <v>0</v>
      </c>
      <c r="M11" s="19">
        <v>0</v>
      </c>
      <c r="N11" s="19">
        <v>0</v>
      </c>
      <c r="O11" s="19">
        <v>15253911</v>
      </c>
      <c r="P11" s="19">
        <v>0</v>
      </c>
      <c r="Q11" s="19">
        <v>0</v>
      </c>
      <c r="R11" s="19">
        <v>0</v>
      </c>
      <c r="S11" s="19">
        <v>4655600</v>
      </c>
      <c r="T11" s="19">
        <v>4655600</v>
      </c>
      <c r="U11" s="19">
        <v>10598311</v>
      </c>
      <c r="V11" s="19">
        <v>10598311</v>
      </c>
      <c r="W11" s="19">
        <v>0</v>
      </c>
      <c r="X11" s="19">
        <v>10598311</v>
      </c>
      <c r="Y11" s="20">
        <v>0.30520697282159309</v>
      </c>
      <c r="Z11" s="20">
        <v>0.30520697282159309</v>
      </c>
      <c r="AA11" s="20">
        <v>0</v>
      </c>
      <c r="AB11" s="21">
        <v>0.30520697282159309</v>
      </c>
    </row>
    <row r="12" spans="1:29" outlineLevel="2" x14ac:dyDescent="0.25">
      <c r="A12" s="15" t="s">
        <v>29</v>
      </c>
      <c r="B12" s="16" t="s">
        <v>30</v>
      </c>
      <c r="C12" s="16" t="s">
        <v>31</v>
      </c>
      <c r="D12" s="16" t="s">
        <v>37</v>
      </c>
      <c r="E12" s="16"/>
      <c r="F12" s="16" t="s">
        <v>33</v>
      </c>
      <c r="G12" s="16">
        <v>1111</v>
      </c>
      <c r="H12" s="16">
        <v>3480</v>
      </c>
      <c r="I12" s="17" t="s">
        <v>38</v>
      </c>
      <c r="J12" s="18">
        <v>48830929</v>
      </c>
      <c r="K12" s="19">
        <v>48830929</v>
      </c>
      <c r="L12" s="19">
        <v>0</v>
      </c>
      <c r="M12" s="19">
        <v>0</v>
      </c>
      <c r="N12" s="19">
        <v>0</v>
      </c>
      <c r="O12" s="19">
        <v>48830929</v>
      </c>
      <c r="P12" s="19">
        <v>0</v>
      </c>
      <c r="Q12" s="19">
        <v>0</v>
      </c>
      <c r="R12" s="19">
        <v>0</v>
      </c>
      <c r="S12" s="19">
        <v>10655196.35</v>
      </c>
      <c r="T12" s="19">
        <v>10655196.35</v>
      </c>
      <c r="U12" s="19">
        <v>38175732.649999999</v>
      </c>
      <c r="V12" s="19">
        <v>38175732.649999999</v>
      </c>
      <c r="W12" s="19">
        <v>0</v>
      </c>
      <c r="X12" s="19">
        <v>38175732.649999999</v>
      </c>
      <c r="Y12" s="20">
        <v>0.21820589057398437</v>
      </c>
      <c r="Z12" s="20">
        <v>0.21820589057398437</v>
      </c>
      <c r="AA12" s="20">
        <v>0</v>
      </c>
      <c r="AB12" s="21">
        <v>0.21820589057398437</v>
      </c>
    </row>
    <row r="13" spans="1:29" outlineLevel="2" x14ac:dyDescent="0.25">
      <c r="A13" s="15" t="s">
        <v>29</v>
      </c>
      <c r="B13" s="16" t="s">
        <v>30</v>
      </c>
      <c r="C13" s="16" t="s">
        <v>31</v>
      </c>
      <c r="D13" s="16" t="s">
        <v>39</v>
      </c>
      <c r="E13" s="16"/>
      <c r="F13" s="16" t="s">
        <v>33</v>
      </c>
      <c r="G13" s="16">
        <v>1111</v>
      </c>
      <c r="H13" s="16">
        <v>3480</v>
      </c>
      <c r="I13" s="17" t="s">
        <v>40</v>
      </c>
      <c r="J13" s="18">
        <v>39937838</v>
      </c>
      <c r="K13" s="19">
        <v>39937838</v>
      </c>
      <c r="L13" s="19">
        <v>0</v>
      </c>
      <c r="M13" s="19">
        <v>0</v>
      </c>
      <c r="N13" s="19">
        <v>0</v>
      </c>
      <c r="O13" s="19">
        <v>39937838</v>
      </c>
      <c r="P13" s="19">
        <v>0</v>
      </c>
      <c r="Q13" s="19">
        <v>34642879.520000003</v>
      </c>
      <c r="R13" s="19">
        <v>0</v>
      </c>
      <c r="S13" s="19">
        <v>5294958.4800000004</v>
      </c>
      <c r="T13" s="19">
        <v>5294958.4800000004</v>
      </c>
      <c r="U13" s="19">
        <v>0</v>
      </c>
      <c r="V13" s="19">
        <v>0</v>
      </c>
      <c r="W13" s="19">
        <v>0</v>
      </c>
      <c r="X13" s="19">
        <v>-3.7252902984619141E-9</v>
      </c>
      <c r="Y13" s="20">
        <v>0.13257999794580769</v>
      </c>
      <c r="Z13" s="20">
        <v>0.13257999794580769</v>
      </c>
      <c r="AA13" s="20">
        <v>0.86742000205419245</v>
      </c>
      <c r="AB13" s="21">
        <v>1.0000000000000002</v>
      </c>
    </row>
    <row r="14" spans="1:29" outlineLevel="2" x14ac:dyDescent="0.25">
      <c r="A14" s="15" t="s">
        <v>29</v>
      </c>
      <c r="B14" s="16" t="s">
        <v>30</v>
      </c>
      <c r="C14" s="16" t="s">
        <v>31</v>
      </c>
      <c r="D14" s="16" t="s">
        <v>41</v>
      </c>
      <c r="E14" s="16"/>
      <c r="F14" s="16" t="s">
        <v>33</v>
      </c>
      <c r="G14" s="16">
        <v>1111</v>
      </c>
      <c r="H14" s="16">
        <v>3480</v>
      </c>
      <c r="I14" s="17" t="s">
        <v>42</v>
      </c>
      <c r="J14" s="18">
        <v>950535064</v>
      </c>
      <c r="K14" s="19">
        <v>950535064</v>
      </c>
      <c r="L14" s="19">
        <v>0</v>
      </c>
      <c r="M14" s="19">
        <v>0</v>
      </c>
      <c r="N14" s="19">
        <v>0</v>
      </c>
      <c r="O14" s="19">
        <v>950535064</v>
      </c>
      <c r="P14" s="19">
        <v>0</v>
      </c>
      <c r="Q14" s="19">
        <v>0</v>
      </c>
      <c r="R14" s="19">
        <v>0</v>
      </c>
      <c r="S14" s="19">
        <v>237760286.99000001</v>
      </c>
      <c r="T14" s="19">
        <v>237760286.99000001</v>
      </c>
      <c r="U14" s="19">
        <v>712774777.00999999</v>
      </c>
      <c r="V14" s="19">
        <v>712774777.00999999</v>
      </c>
      <c r="W14" s="19">
        <v>0</v>
      </c>
      <c r="X14" s="19">
        <v>712774777.00999999</v>
      </c>
      <c r="Y14" s="20">
        <v>0.25013310502136299</v>
      </c>
      <c r="Z14" s="20">
        <v>0.25013310502136299</v>
      </c>
      <c r="AA14" s="20">
        <v>0</v>
      </c>
      <c r="AB14" s="21">
        <v>0.25013310502136299</v>
      </c>
    </row>
    <row r="15" spans="1:29" ht="30" outlineLevel="2" x14ac:dyDescent="0.25">
      <c r="A15" s="15" t="s">
        <v>29</v>
      </c>
      <c r="B15" s="16" t="s">
        <v>30</v>
      </c>
      <c r="C15" s="16" t="s">
        <v>31</v>
      </c>
      <c r="D15" s="16" t="s">
        <v>43</v>
      </c>
      <c r="E15" s="16"/>
      <c r="F15" s="16" t="s">
        <v>33</v>
      </c>
      <c r="G15" s="16">
        <v>1111</v>
      </c>
      <c r="H15" s="16">
        <v>3480</v>
      </c>
      <c r="I15" s="17" t="s">
        <v>44</v>
      </c>
      <c r="J15" s="18">
        <v>1497442473</v>
      </c>
      <c r="K15" s="19">
        <v>1497442473</v>
      </c>
      <c r="L15" s="19">
        <v>0</v>
      </c>
      <c r="M15" s="19">
        <v>0</v>
      </c>
      <c r="N15" s="19">
        <v>0</v>
      </c>
      <c r="O15" s="19">
        <v>1497442473</v>
      </c>
      <c r="P15" s="19">
        <v>0</v>
      </c>
      <c r="Q15" s="19">
        <v>0</v>
      </c>
      <c r="R15" s="19">
        <v>0</v>
      </c>
      <c r="S15" s="19">
        <v>384554923.31999999</v>
      </c>
      <c r="T15" s="19">
        <v>384554923.31999999</v>
      </c>
      <c r="U15" s="19">
        <v>1112887549.6800001</v>
      </c>
      <c r="V15" s="19">
        <v>1112887549.6800001</v>
      </c>
      <c r="W15" s="19">
        <v>0</v>
      </c>
      <c r="X15" s="19">
        <v>1112887549.6800001</v>
      </c>
      <c r="Y15" s="20">
        <v>0.25680781081998866</v>
      </c>
      <c r="Z15" s="20">
        <v>0.25680781081998866</v>
      </c>
      <c r="AA15" s="20">
        <v>0</v>
      </c>
      <c r="AB15" s="21">
        <v>0.25680781081998866</v>
      </c>
    </row>
    <row r="16" spans="1:29" outlineLevel="2" x14ac:dyDescent="0.25">
      <c r="A16" s="15" t="s">
        <v>29</v>
      </c>
      <c r="B16" s="16" t="s">
        <v>30</v>
      </c>
      <c r="C16" s="16" t="s">
        <v>31</v>
      </c>
      <c r="D16" s="16" t="s">
        <v>45</v>
      </c>
      <c r="E16" s="16"/>
      <c r="F16" s="16" t="s">
        <v>33</v>
      </c>
      <c r="G16" s="16">
        <v>1111</v>
      </c>
      <c r="H16" s="16">
        <v>3480</v>
      </c>
      <c r="I16" s="17" t="s">
        <v>46</v>
      </c>
      <c r="J16" s="18">
        <v>564558249</v>
      </c>
      <c r="K16" s="19">
        <v>564558249</v>
      </c>
      <c r="L16" s="19">
        <v>0</v>
      </c>
      <c r="M16" s="19">
        <v>0</v>
      </c>
      <c r="N16" s="19">
        <v>0</v>
      </c>
      <c r="O16" s="19">
        <v>564558249</v>
      </c>
      <c r="P16" s="19">
        <v>0</v>
      </c>
      <c r="Q16" s="19">
        <v>0</v>
      </c>
      <c r="R16" s="19">
        <v>0</v>
      </c>
      <c r="S16" s="19">
        <v>6163395.6900000004</v>
      </c>
      <c r="T16" s="19">
        <v>6163395.6900000004</v>
      </c>
      <c r="U16" s="19">
        <v>558394853.30999994</v>
      </c>
      <c r="V16" s="19">
        <v>558394853.30999994</v>
      </c>
      <c r="W16" s="19">
        <v>0</v>
      </c>
      <c r="X16" s="19">
        <v>558394853.30999994</v>
      </c>
      <c r="Y16" s="20">
        <v>1.0917200662495324E-2</v>
      </c>
      <c r="Z16" s="20">
        <v>1.0917200662495324E-2</v>
      </c>
      <c r="AA16" s="20">
        <v>0</v>
      </c>
      <c r="AB16" s="21">
        <v>1.0917200662495324E-2</v>
      </c>
    </row>
    <row r="17" spans="1:28" outlineLevel="2" x14ac:dyDescent="0.25">
      <c r="A17" s="15" t="s">
        <v>29</v>
      </c>
      <c r="B17" s="16" t="s">
        <v>30</v>
      </c>
      <c r="C17" s="16" t="s">
        <v>31</v>
      </c>
      <c r="D17" s="16" t="s">
        <v>47</v>
      </c>
      <c r="E17" s="16"/>
      <c r="F17" s="16" t="s">
        <v>33</v>
      </c>
      <c r="G17" s="16">
        <v>1111</v>
      </c>
      <c r="H17" s="16">
        <v>3480</v>
      </c>
      <c r="I17" s="17" t="s">
        <v>48</v>
      </c>
      <c r="J17" s="18">
        <v>494007344</v>
      </c>
      <c r="K17" s="19">
        <v>499007344</v>
      </c>
      <c r="L17" s="19">
        <v>0</v>
      </c>
      <c r="M17" s="19">
        <v>0</v>
      </c>
      <c r="N17" s="19">
        <v>0</v>
      </c>
      <c r="O17" s="19">
        <v>499007344</v>
      </c>
      <c r="P17" s="19">
        <v>0</v>
      </c>
      <c r="Q17" s="19">
        <v>429788</v>
      </c>
      <c r="R17" s="19">
        <v>0</v>
      </c>
      <c r="S17" s="19">
        <v>498530538.31999999</v>
      </c>
      <c r="T17" s="19">
        <v>498530538.31999999</v>
      </c>
      <c r="U17" s="19">
        <v>47017.68</v>
      </c>
      <c r="V17" s="19">
        <v>47017.68</v>
      </c>
      <c r="W17" s="19">
        <v>0</v>
      </c>
      <c r="X17" s="19">
        <v>47017.680000007153</v>
      </c>
      <c r="Y17" s="20">
        <v>0.99904449165782216</v>
      </c>
      <c r="Z17" s="20">
        <v>0.99904449165782216</v>
      </c>
      <c r="AA17" s="20">
        <v>8.6128592127493822E-4</v>
      </c>
      <c r="AB17" s="21">
        <v>0.99990577757909715</v>
      </c>
    </row>
    <row r="18" spans="1:28" outlineLevel="2" x14ac:dyDescent="0.25">
      <c r="A18" s="15" t="s">
        <v>29</v>
      </c>
      <c r="B18" s="16" t="s">
        <v>30</v>
      </c>
      <c r="C18" s="16" t="s">
        <v>31</v>
      </c>
      <c r="D18" s="16" t="s">
        <v>49</v>
      </c>
      <c r="E18" s="16"/>
      <c r="F18" s="16" t="s">
        <v>33</v>
      </c>
      <c r="G18" s="16">
        <v>1111</v>
      </c>
      <c r="H18" s="16">
        <v>3480</v>
      </c>
      <c r="I18" s="17" t="s">
        <v>50</v>
      </c>
      <c r="J18" s="18">
        <v>350545346</v>
      </c>
      <c r="K18" s="19">
        <v>350545346</v>
      </c>
      <c r="L18" s="19">
        <v>0</v>
      </c>
      <c r="M18" s="19">
        <v>0</v>
      </c>
      <c r="N18" s="19">
        <v>0</v>
      </c>
      <c r="O18" s="19">
        <v>350545346</v>
      </c>
      <c r="P18" s="19">
        <v>0</v>
      </c>
      <c r="Q18" s="19">
        <v>0</v>
      </c>
      <c r="R18" s="19">
        <v>0</v>
      </c>
      <c r="S18" s="19">
        <v>84726394.079999998</v>
      </c>
      <c r="T18" s="19">
        <v>84726394.079999998</v>
      </c>
      <c r="U18" s="19">
        <v>265818951.91999999</v>
      </c>
      <c r="V18" s="19">
        <v>265818951.91999999</v>
      </c>
      <c r="W18" s="19">
        <v>0</v>
      </c>
      <c r="X18" s="19">
        <v>265818951.92000002</v>
      </c>
      <c r="Y18" s="20">
        <v>0.24169881314014077</v>
      </c>
      <c r="Z18" s="20">
        <v>0.24169881314014077</v>
      </c>
      <c r="AA18" s="20">
        <v>0</v>
      </c>
      <c r="AB18" s="21">
        <v>0.24169881314014077</v>
      </c>
    </row>
    <row r="19" spans="1:28" ht="120" outlineLevel="2" x14ac:dyDescent="0.25">
      <c r="A19" s="15" t="s">
        <v>29</v>
      </c>
      <c r="B19" s="16" t="s">
        <v>30</v>
      </c>
      <c r="C19" s="16" t="s">
        <v>31</v>
      </c>
      <c r="D19" s="16" t="s">
        <v>51</v>
      </c>
      <c r="E19" s="16" t="s">
        <v>52</v>
      </c>
      <c r="F19" s="16" t="s">
        <v>33</v>
      </c>
      <c r="G19" s="16">
        <v>1112</v>
      </c>
      <c r="H19" s="16">
        <v>3480</v>
      </c>
      <c r="I19" s="17" t="s">
        <v>53</v>
      </c>
      <c r="J19" s="18">
        <v>639917507</v>
      </c>
      <c r="K19" s="19">
        <v>639917507</v>
      </c>
      <c r="L19" s="19">
        <v>0</v>
      </c>
      <c r="M19" s="19">
        <v>0</v>
      </c>
      <c r="N19" s="19">
        <v>0</v>
      </c>
      <c r="O19" s="19">
        <v>639917507</v>
      </c>
      <c r="P19" s="19">
        <v>0</v>
      </c>
      <c r="Q19" s="19">
        <v>450900917</v>
      </c>
      <c r="R19" s="19">
        <v>0</v>
      </c>
      <c r="S19" s="19">
        <v>189016590</v>
      </c>
      <c r="T19" s="19">
        <v>189016590</v>
      </c>
      <c r="U19" s="19">
        <v>0</v>
      </c>
      <c r="V19" s="19">
        <v>0</v>
      </c>
      <c r="W19" s="19">
        <v>0</v>
      </c>
      <c r="X19" s="19">
        <v>0</v>
      </c>
      <c r="Y19" s="20">
        <v>0.29537649452056636</v>
      </c>
      <c r="Z19" s="20">
        <v>0.29537649452056636</v>
      </c>
      <c r="AA19" s="20">
        <v>0.70462350547943364</v>
      </c>
      <c r="AB19" s="21">
        <v>1</v>
      </c>
    </row>
    <row r="20" spans="1:28" ht="75" outlineLevel="2" x14ac:dyDescent="0.25">
      <c r="A20" s="15" t="s">
        <v>29</v>
      </c>
      <c r="B20" s="16" t="s">
        <v>30</v>
      </c>
      <c r="C20" s="16" t="s">
        <v>31</v>
      </c>
      <c r="D20" s="16" t="s">
        <v>54</v>
      </c>
      <c r="E20" s="16" t="s">
        <v>52</v>
      </c>
      <c r="F20" s="16" t="s">
        <v>33</v>
      </c>
      <c r="G20" s="16">
        <v>1112</v>
      </c>
      <c r="H20" s="16">
        <v>3480</v>
      </c>
      <c r="I20" s="17" t="s">
        <v>55</v>
      </c>
      <c r="J20" s="18">
        <v>34590136</v>
      </c>
      <c r="K20" s="19">
        <v>34590136</v>
      </c>
      <c r="L20" s="19">
        <v>0</v>
      </c>
      <c r="M20" s="19">
        <v>0</v>
      </c>
      <c r="N20" s="19">
        <v>0</v>
      </c>
      <c r="O20" s="19">
        <v>34590136</v>
      </c>
      <c r="P20" s="19">
        <v>0</v>
      </c>
      <c r="Q20" s="19">
        <v>24378133</v>
      </c>
      <c r="R20" s="19">
        <v>0</v>
      </c>
      <c r="S20" s="19">
        <v>10212003</v>
      </c>
      <c r="T20" s="19">
        <v>10212003</v>
      </c>
      <c r="U20" s="19">
        <v>0</v>
      </c>
      <c r="V20" s="19">
        <v>0</v>
      </c>
      <c r="W20" s="19">
        <v>0</v>
      </c>
      <c r="X20" s="19">
        <v>0</v>
      </c>
      <c r="Y20" s="20">
        <v>0.2952287611705256</v>
      </c>
      <c r="Z20" s="20">
        <v>0.2952287611705256</v>
      </c>
      <c r="AA20" s="20">
        <v>0.70477123882947434</v>
      </c>
      <c r="AB20" s="21">
        <v>1</v>
      </c>
    </row>
    <row r="21" spans="1:28" ht="120" outlineLevel="2" x14ac:dyDescent="0.25">
      <c r="A21" s="15" t="s">
        <v>29</v>
      </c>
      <c r="B21" s="16" t="s">
        <v>30</v>
      </c>
      <c r="C21" s="16" t="s">
        <v>31</v>
      </c>
      <c r="D21" s="16" t="s">
        <v>56</v>
      </c>
      <c r="E21" s="16" t="s">
        <v>52</v>
      </c>
      <c r="F21" s="16" t="s">
        <v>33</v>
      </c>
      <c r="G21" s="16">
        <v>1112</v>
      </c>
      <c r="H21" s="16">
        <v>3480</v>
      </c>
      <c r="I21" s="17" t="s">
        <v>57</v>
      </c>
      <c r="J21" s="18">
        <v>134100416</v>
      </c>
      <c r="K21" s="19">
        <v>129100416</v>
      </c>
      <c r="L21" s="19">
        <v>0</v>
      </c>
      <c r="M21" s="19">
        <v>0</v>
      </c>
      <c r="N21" s="19">
        <v>0</v>
      </c>
      <c r="O21" s="19">
        <v>129100416</v>
      </c>
      <c r="P21" s="19">
        <v>0</v>
      </c>
      <c r="Q21" s="19">
        <v>97719952</v>
      </c>
      <c r="R21" s="19">
        <v>0</v>
      </c>
      <c r="S21" s="19">
        <v>31380464</v>
      </c>
      <c r="T21" s="19">
        <v>31380464</v>
      </c>
      <c r="U21" s="19">
        <v>0</v>
      </c>
      <c r="V21" s="19">
        <v>0</v>
      </c>
      <c r="W21" s="19">
        <v>0</v>
      </c>
      <c r="X21" s="19">
        <v>0</v>
      </c>
      <c r="Y21" s="20">
        <v>0.24307020048641825</v>
      </c>
      <c r="Z21" s="20">
        <v>0.24307020048641825</v>
      </c>
      <c r="AA21" s="20">
        <v>0.75692979951358175</v>
      </c>
      <c r="AB21" s="21">
        <v>1</v>
      </c>
    </row>
    <row r="22" spans="1:28" ht="90" outlineLevel="2" x14ac:dyDescent="0.25">
      <c r="A22" s="15" t="s">
        <v>29</v>
      </c>
      <c r="B22" s="16" t="s">
        <v>30</v>
      </c>
      <c r="C22" s="16" t="s">
        <v>31</v>
      </c>
      <c r="D22" s="16" t="s">
        <v>58</v>
      </c>
      <c r="E22" s="16" t="s">
        <v>52</v>
      </c>
      <c r="F22" s="16" t="s">
        <v>33</v>
      </c>
      <c r="G22" s="16">
        <v>1112</v>
      </c>
      <c r="H22" s="16">
        <v>3480</v>
      </c>
      <c r="I22" s="17" t="s">
        <v>59</v>
      </c>
      <c r="J22" s="18">
        <v>207540813</v>
      </c>
      <c r="K22" s="19">
        <v>207540813</v>
      </c>
      <c r="L22" s="19">
        <v>0</v>
      </c>
      <c r="M22" s="19">
        <v>0</v>
      </c>
      <c r="N22" s="19">
        <v>0</v>
      </c>
      <c r="O22" s="19">
        <v>207540813</v>
      </c>
      <c r="P22" s="19">
        <v>0</v>
      </c>
      <c r="Q22" s="19">
        <v>146268818</v>
      </c>
      <c r="R22" s="19">
        <v>0</v>
      </c>
      <c r="S22" s="19">
        <v>61271995</v>
      </c>
      <c r="T22" s="19">
        <v>61271995</v>
      </c>
      <c r="U22" s="19">
        <v>0</v>
      </c>
      <c r="V22" s="19">
        <v>0</v>
      </c>
      <c r="W22" s="19">
        <v>0</v>
      </c>
      <c r="X22" s="19">
        <v>0</v>
      </c>
      <c r="Y22" s="20">
        <v>0.29522865461647779</v>
      </c>
      <c r="Z22" s="20">
        <v>0.29522865461647779</v>
      </c>
      <c r="AA22" s="20">
        <v>0.70477134538352226</v>
      </c>
      <c r="AB22" s="21">
        <v>1</v>
      </c>
    </row>
    <row r="23" spans="1:28" ht="90" outlineLevel="2" x14ac:dyDescent="0.25">
      <c r="A23" s="15" t="s">
        <v>29</v>
      </c>
      <c r="B23" s="16" t="s">
        <v>30</v>
      </c>
      <c r="C23" s="16" t="s">
        <v>31</v>
      </c>
      <c r="D23" s="16" t="s">
        <v>60</v>
      </c>
      <c r="E23" s="16" t="s">
        <v>52</v>
      </c>
      <c r="F23" s="16" t="s">
        <v>33</v>
      </c>
      <c r="G23" s="16">
        <v>1112</v>
      </c>
      <c r="H23" s="16">
        <v>3480</v>
      </c>
      <c r="I23" s="17" t="s">
        <v>61</v>
      </c>
      <c r="J23" s="18">
        <v>103770407</v>
      </c>
      <c r="K23" s="19">
        <v>103770407</v>
      </c>
      <c r="L23" s="19">
        <v>0</v>
      </c>
      <c r="M23" s="19">
        <v>0</v>
      </c>
      <c r="N23" s="19">
        <v>0</v>
      </c>
      <c r="O23" s="19">
        <v>103770407</v>
      </c>
      <c r="P23" s="19">
        <v>0</v>
      </c>
      <c r="Q23" s="19">
        <v>73134391</v>
      </c>
      <c r="R23" s="19">
        <v>0</v>
      </c>
      <c r="S23" s="19">
        <v>30636016</v>
      </c>
      <c r="T23" s="19">
        <v>30636016</v>
      </c>
      <c r="U23" s="19">
        <v>0</v>
      </c>
      <c r="V23" s="19">
        <v>0</v>
      </c>
      <c r="W23" s="19">
        <v>0</v>
      </c>
      <c r="X23" s="19">
        <v>0</v>
      </c>
      <c r="Y23" s="20">
        <v>0.29522883147215562</v>
      </c>
      <c r="Z23" s="20">
        <v>0.29522883147215562</v>
      </c>
      <c r="AA23" s="20">
        <v>0.70477116852784438</v>
      </c>
      <c r="AB23" s="21">
        <v>1</v>
      </c>
    </row>
    <row r="24" spans="1:28" ht="75" outlineLevel="2" x14ac:dyDescent="0.25">
      <c r="A24" s="15" t="s">
        <v>29</v>
      </c>
      <c r="B24" s="16" t="s">
        <v>30</v>
      </c>
      <c r="C24" s="16" t="s">
        <v>31</v>
      </c>
      <c r="D24" s="16" t="s">
        <v>62</v>
      </c>
      <c r="E24" s="16" t="s">
        <v>52</v>
      </c>
      <c r="F24" s="16" t="s">
        <v>33</v>
      </c>
      <c r="G24" s="16">
        <v>1112</v>
      </c>
      <c r="H24" s="16">
        <v>3480</v>
      </c>
      <c r="I24" s="17" t="s">
        <v>63</v>
      </c>
      <c r="J24" s="18">
        <v>300848624</v>
      </c>
      <c r="K24" s="19">
        <v>300848624</v>
      </c>
      <c r="L24" s="19">
        <v>0</v>
      </c>
      <c r="M24" s="19">
        <v>0</v>
      </c>
      <c r="N24" s="19">
        <v>0</v>
      </c>
      <c r="O24" s="19">
        <v>300848624</v>
      </c>
      <c r="P24" s="19">
        <v>0</v>
      </c>
      <c r="Q24" s="19">
        <v>215382280.55000001</v>
      </c>
      <c r="R24" s="19">
        <v>0</v>
      </c>
      <c r="S24" s="19">
        <v>85466343.450000003</v>
      </c>
      <c r="T24" s="19">
        <v>85466343.450000003</v>
      </c>
      <c r="U24" s="19">
        <v>0</v>
      </c>
      <c r="V24" s="19">
        <v>0</v>
      </c>
      <c r="W24" s="19">
        <v>0</v>
      </c>
      <c r="X24" s="19">
        <v>-1.4901161193847656E-8</v>
      </c>
      <c r="Y24" s="20">
        <v>0.28408420924005956</v>
      </c>
      <c r="Z24" s="20">
        <v>0.28408420924005956</v>
      </c>
      <c r="AA24" s="20">
        <v>0.7159157907599405</v>
      </c>
      <c r="AB24" s="21">
        <v>1</v>
      </c>
    </row>
    <row r="25" spans="1:28" outlineLevel="2" x14ac:dyDescent="0.25">
      <c r="A25" s="15" t="s">
        <v>198</v>
      </c>
      <c r="B25" s="16" t="s">
        <v>30</v>
      </c>
      <c r="C25" s="16" t="s">
        <v>31</v>
      </c>
      <c r="D25" s="16" t="s">
        <v>32</v>
      </c>
      <c r="E25" s="16"/>
      <c r="F25" s="16" t="s">
        <v>33</v>
      </c>
      <c r="G25" s="16">
        <v>1111</v>
      </c>
      <c r="H25" s="16">
        <v>3480</v>
      </c>
      <c r="I25" s="17" t="s">
        <v>34</v>
      </c>
      <c r="J25" s="18">
        <v>5369634384</v>
      </c>
      <c r="K25" s="19">
        <v>5369634384</v>
      </c>
      <c r="L25" s="19">
        <v>0</v>
      </c>
      <c r="M25" s="19">
        <v>0</v>
      </c>
      <c r="N25" s="19">
        <v>0</v>
      </c>
      <c r="O25" s="19">
        <v>5369634384</v>
      </c>
      <c r="P25" s="19">
        <v>0</v>
      </c>
      <c r="Q25" s="19">
        <v>0</v>
      </c>
      <c r="R25" s="19">
        <v>0</v>
      </c>
      <c r="S25" s="19">
        <v>1257162852.6700001</v>
      </c>
      <c r="T25" s="19">
        <v>1257162852.6700001</v>
      </c>
      <c r="U25" s="19">
        <v>4112471531.3299999</v>
      </c>
      <c r="V25" s="19">
        <v>4112471531.3299999</v>
      </c>
      <c r="W25" s="19">
        <v>0</v>
      </c>
      <c r="X25" s="19">
        <v>4112471531.3299999</v>
      </c>
      <c r="Y25" s="20">
        <v>0.23412447901778782</v>
      </c>
      <c r="Z25" s="20">
        <v>0.23412447901778782</v>
      </c>
      <c r="AA25" s="20">
        <v>0</v>
      </c>
      <c r="AB25" s="21">
        <v>0.23412447901778782</v>
      </c>
    </row>
    <row r="26" spans="1:28" outlineLevel="2" x14ac:dyDescent="0.25">
      <c r="A26" s="15" t="s">
        <v>198</v>
      </c>
      <c r="B26" s="16" t="s">
        <v>30</v>
      </c>
      <c r="C26" s="16" t="s">
        <v>31</v>
      </c>
      <c r="D26" s="16" t="s">
        <v>35</v>
      </c>
      <c r="E26" s="16"/>
      <c r="F26" s="16" t="s">
        <v>33</v>
      </c>
      <c r="G26" s="16">
        <v>1111</v>
      </c>
      <c r="H26" s="16">
        <v>3480</v>
      </c>
      <c r="I26" s="17" t="s">
        <v>36</v>
      </c>
      <c r="J26" s="18">
        <v>17606595</v>
      </c>
      <c r="K26" s="19">
        <v>17606595</v>
      </c>
      <c r="L26" s="19">
        <v>0</v>
      </c>
      <c r="M26" s="19">
        <v>0</v>
      </c>
      <c r="N26" s="19">
        <v>0</v>
      </c>
      <c r="O26" s="19">
        <v>17606595</v>
      </c>
      <c r="P26" s="19">
        <v>0</v>
      </c>
      <c r="Q26" s="19">
        <v>0</v>
      </c>
      <c r="R26" s="19">
        <v>0</v>
      </c>
      <c r="S26" s="19">
        <v>2922423.3</v>
      </c>
      <c r="T26" s="19">
        <v>2922423.3</v>
      </c>
      <c r="U26" s="19">
        <v>14684171.699999999</v>
      </c>
      <c r="V26" s="19">
        <v>14684171.699999999</v>
      </c>
      <c r="W26" s="19">
        <v>0</v>
      </c>
      <c r="X26" s="19">
        <v>14684171.699999999</v>
      </c>
      <c r="Y26" s="20">
        <v>0.16598458134579683</v>
      </c>
      <c r="Z26" s="20">
        <v>0.16598458134579683</v>
      </c>
      <c r="AA26" s="20">
        <v>0</v>
      </c>
      <c r="AB26" s="21">
        <v>0.16598458134579683</v>
      </c>
    </row>
    <row r="27" spans="1:28" outlineLevel="2" x14ac:dyDescent="0.25">
      <c r="A27" s="15" t="s">
        <v>198</v>
      </c>
      <c r="B27" s="16" t="s">
        <v>30</v>
      </c>
      <c r="C27" s="16" t="s">
        <v>31</v>
      </c>
      <c r="D27" s="16" t="s">
        <v>37</v>
      </c>
      <c r="E27" s="16"/>
      <c r="F27" s="16" t="s">
        <v>33</v>
      </c>
      <c r="G27" s="16">
        <v>1111</v>
      </c>
      <c r="H27" s="16">
        <v>3480</v>
      </c>
      <c r="I27" s="17" t="s">
        <v>38</v>
      </c>
      <c r="J27" s="18">
        <v>173936313</v>
      </c>
      <c r="K27" s="19">
        <v>173936313</v>
      </c>
      <c r="L27" s="19">
        <v>0</v>
      </c>
      <c r="M27" s="19">
        <v>0</v>
      </c>
      <c r="N27" s="19">
        <v>0</v>
      </c>
      <c r="O27" s="19">
        <v>173936313</v>
      </c>
      <c r="P27" s="19">
        <v>0</v>
      </c>
      <c r="Q27" s="19">
        <v>0</v>
      </c>
      <c r="R27" s="19">
        <v>0</v>
      </c>
      <c r="S27" s="19">
        <v>52499692.759999998</v>
      </c>
      <c r="T27" s="19">
        <v>52499692.759999998</v>
      </c>
      <c r="U27" s="19">
        <v>121436620.23999999</v>
      </c>
      <c r="V27" s="19">
        <v>121436620.23999999</v>
      </c>
      <c r="W27" s="19">
        <v>0</v>
      </c>
      <c r="X27" s="19">
        <v>121436620.24000001</v>
      </c>
      <c r="Y27" s="20">
        <v>0.30183284821036765</v>
      </c>
      <c r="Z27" s="20">
        <v>0.30183284821036765</v>
      </c>
      <c r="AA27" s="20">
        <v>0</v>
      </c>
      <c r="AB27" s="21">
        <v>0.30183284821036765</v>
      </c>
    </row>
    <row r="28" spans="1:28" outlineLevel="2" x14ac:dyDescent="0.25">
      <c r="A28" s="15" t="s">
        <v>198</v>
      </c>
      <c r="B28" s="16" t="s">
        <v>30</v>
      </c>
      <c r="C28" s="16" t="s">
        <v>31</v>
      </c>
      <c r="D28" s="16" t="s">
        <v>41</v>
      </c>
      <c r="E28" s="16"/>
      <c r="F28" s="16" t="s">
        <v>33</v>
      </c>
      <c r="G28" s="16">
        <v>1111</v>
      </c>
      <c r="H28" s="16">
        <v>3480</v>
      </c>
      <c r="I28" s="17" t="s">
        <v>42</v>
      </c>
      <c r="J28" s="18">
        <v>1368841343</v>
      </c>
      <c r="K28" s="19">
        <v>1368841343</v>
      </c>
      <c r="L28" s="19">
        <v>0</v>
      </c>
      <c r="M28" s="19">
        <v>0</v>
      </c>
      <c r="N28" s="19">
        <v>0</v>
      </c>
      <c r="O28" s="19">
        <v>1368841343</v>
      </c>
      <c r="P28" s="19">
        <v>0</v>
      </c>
      <c r="Q28" s="19">
        <v>0</v>
      </c>
      <c r="R28" s="19">
        <v>0</v>
      </c>
      <c r="S28" s="19">
        <v>343787854.33999997</v>
      </c>
      <c r="T28" s="19">
        <v>343787854.33999997</v>
      </c>
      <c r="U28" s="19">
        <v>1025053488.66</v>
      </c>
      <c r="V28" s="19">
        <v>1025053488.66</v>
      </c>
      <c r="W28" s="19">
        <v>0</v>
      </c>
      <c r="X28" s="19">
        <v>1025053488.6600001</v>
      </c>
      <c r="Y28" s="20">
        <v>0.25115244808908432</v>
      </c>
      <c r="Z28" s="20">
        <v>0.25115244808908432</v>
      </c>
      <c r="AA28" s="20">
        <v>0</v>
      </c>
      <c r="AB28" s="21">
        <v>0.25115244808908432</v>
      </c>
    </row>
    <row r="29" spans="1:28" ht="30" outlineLevel="2" x14ac:dyDescent="0.25">
      <c r="A29" s="15" t="s">
        <v>198</v>
      </c>
      <c r="B29" s="16" t="s">
        <v>30</v>
      </c>
      <c r="C29" s="16" t="s">
        <v>31</v>
      </c>
      <c r="D29" s="16" t="s">
        <v>43</v>
      </c>
      <c r="E29" s="16"/>
      <c r="F29" s="16" t="s">
        <v>33</v>
      </c>
      <c r="G29" s="16">
        <v>1111</v>
      </c>
      <c r="H29" s="16">
        <v>3480</v>
      </c>
      <c r="I29" s="17" t="s">
        <v>44</v>
      </c>
      <c r="J29" s="18">
        <v>1990701603</v>
      </c>
      <c r="K29" s="19">
        <v>1990701603</v>
      </c>
      <c r="L29" s="19">
        <v>0</v>
      </c>
      <c r="M29" s="19">
        <v>0</v>
      </c>
      <c r="N29" s="19">
        <v>0</v>
      </c>
      <c r="O29" s="19">
        <v>1990701603</v>
      </c>
      <c r="P29" s="19">
        <v>0</v>
      </c>
      <c r="Q29" s="19">
        <v>0</v>
      </c>
      <c r="R29" s="19">
        <v>0</v>
      </c>
      <c r="S29" s="19">
        <v>472829229.44</v>
      </c>
      <c r="T29" s="19">
        <v>472829229.44</v>
      </c>
      <c r="U29" s="19">
        <v>1517872373.5599999</v>
      </c>
      <c r="V29" s="19">
        <v>1517872373.5599999</v>
      </c>
      <c r="W29" s="19">
        <v>0</v>
      </c>
      <c r="X29" s="19">
        <v>1517872373.5599999</v>
      </c>
      <c r="Y29" s="20">
        <v>0.23751888717397091</v>
      </c>
      <c r="Z29" s="20">
        <v>0.23751888717397091</v>
      </c>
      <c r="AA29" s="20">
        <v>0</v>
      </c>
      <c r="AB29" s="21">
        <v>0.23751888717397091</v>
      </c>
    </row>
    <row r="30" spans="1:28" outlineLevel="2" x14ac:dyDescent="0.25">
      <c r="A30" s="15" t="s">
        <v>198</v>
      </c>
      <c r="B30" s="16" t="s">
        <v>30</v>
      </c>
      <c r="C30" s="16" t="s">
        <v>31</v>
      </c>
      <c r="D30" s="16" t="s">
        <v>45</v>
      </c>
      <c r="E30" s="16"/>
      <c r="F30" s="16" t="s">
        <v>33</v>
      </c>
      <c r="G30" s="16">
        <v>1111</v>
      </c>
      <c r="H30" s="16">
        <v>3480</v>
      </c>
      <c r="I30" s="17" t="s">
        <v>46</v>
      </c>
      <c r="J30" s="18">
        <v>824044691</v>
      </c>
      <c r="K30" s="19">
        <v>824044691</v>
      </c>
      <c r="L30" s="19">
        <v>0</v>
      </c>
      <c r="M30" s="19">
        <v>0</v>
      </c>
      <c r="N30" s="19">
        <v>0</v>
      </c>
      <c r="O30" s="19">
        <v>824044691</v>
      </c>
      <c r="P30" s="19">
        <v>0</v>
      </c>
      <c r="Q30" s="19">
        <v>0</v>
      </c>
      <c r="R30" s="19">
        <v>0</v>
      </c>
      <c r="S30" s="19">
        <v>113140.24</v>
      </c>
      <c r="T30" s="19">
        <v>113140.24</v>
      </c>
      <c r="U30" s="19">
        <v>823931550.75999999</v>
      </c>
      <c r="V30" s="19">
        <v>823931550.75999999</v>
      </c>
      <c r="W30" s="19">
        <v>0</v>
      </c>
      <c r="X30" s="19">
        <v>823931550.75999999</v>
      </c>
      <c r="Y30" s="20">
        <v>1.372986698848837E-4</v>
      </c>
      <c r="Z30" s="20">
        <v>1.372986698848837E-4</v>
      </c>
      <c r="AA30" s="20">
        <v>0</v>
      </c>
      <c r="AB30" s="21">
        <v>1.372986698848837E-4</v>
      </c>
    </row>
    <row r="31" spans="1:28" outlineLevel="2" x14ac:dyDescent="0.25">
      <c r="A31" s="15" t="s">
        <v>198</v>
      </c>
      <c r="B31" s="16" t="s">
        <v>30</v>
      </c>
      <c r="C31" s="16" t="s">
        <v>31</v>
      </c>
      <c r="D31" s="16" t="s">
        <v>47</v>
      </c>
      <c r="E31" s="16"/>
      <c r="F31" s="16" t="s">
        <v>33</v>
      </c>
      <c r="G31" s="16">
        <v>1111</v>
      </c>
      <c r="H31" s="16">
        <v>3480</v>
      </c>
      <c r="I31" s="17" t="s">
        <v>48</v>
      </c>
      <c r="J31" s="18">
        <v>714986927</v>
      </c>
      <c r="K31" s="19">
        <v>724486927</v>
      </c>
      <c r="L31" s="19">
        <v>0</v>
      </c>
      <c r="M31" s="19">
        <v>0</v>
      </c>
      <c r="N31" s="19">
        <v>0</v>
      </c>
      <c r="O31" s="19">
        <v>724486927</v>
      </c>
      <c r="P31" s="19">
        <v>0</v>
      </c>
      <c r="Q31" s="19">
        <v>469130.25</v>
      </c>
      <c r="R31" s="19">
        <v>0</v>
      </c>
      <c r="S31" s="19">
        <v>715801515.84000003</v>
      </c>
      <c r="T31" s="19">
        <v>715801515.84000003</v>
      </c>
      <c r="U31" s="19">
        <v>8216280.9100000001</v>
      </c>
      <c r="V31" s="19">
        <v>8216280.9100000001</v>
      </c>
      <c r="W31" s="19">
        <v>0</v>
      </c>
      <c r="X31" s="19">
        <v>8216280.9099999666</v>
      </c>
      <c r="Y31" s="20">
        <v>0.98801163853160878</v>
      </c>
      <c r="Z31" s="20">
        <v>0.98801163853160878</v>
      </c>
      <c r="AA31" s="20">
        <v>6.4753445854793179E-4</v>
      </c>
      <c r="AB31" s="21">
        <v>0.98865917299015671</v>
      </c>
    </row>
    <row r="32" spans="1:28" outlineLevel="2" x14ac:dyDescent="0.25">
      <c r="A32" s="15" t="s">
        <v>198</v>
      </c>
      <c r="B32" s="16" t="s">
        <v>30</v>
      </c>
      <c r="C32" s="16" t="s">
        <v>31</v>
      </c>
      <c r="D32" s="16" t="s">
        <v>49</v>
      </c>
      <c r="E32" s="16"/>
      <c r="F32" s="16" t="s">
        <v>33</v>
      </c>
      <c r="G32" s="16">
        <v>1111</v>
      </c>
      <c r="H32" s="16">
        <v>3480</v>
      </c>
      <c r="I32" s="17" t="s">
        <v>50</v>
      </c>
      <c r="J32" s="18">
        <v>359954671</v>
      </c>
      <c r="K32" s="19">
        <v>359954671</v>
      </c>
      <c r="L32" s="19">
        <v>0</v>
      </c>
      <c r="M32" s="19">
        <v>0</v>
      </c>
      <c r="N32" s="19">
        <v>0</v>
      </c>
      <c r="O32" s="19">
        <v>359954671</v>
      </c>
      <c r="P32" s="19">
        <v>0</v>
      </c>
      <c r="Q32" s="19">
        <v>0</v>
      </c>
      <c r="R32" s="19">
        <v>0</v>
      </c>
      <c r="S32" s="19">
        <v>83286115.090000004</v>
      </c>
      <c r="T32" s="19">
        <v>83286115.090000004</v>
      </c>
      <c r="U32" s="19">
        <v>276668555.91000003</v>
      </c>
      <c r="V32" s="19">
        <v>276668555.91000003</v>
      </c>
      <c r="W32" s="19">
        <v>0</v>
      </c>
      <c r="X32" s="19">
        <v>276668555.90999997</v>
      </c>
      <c r="Y32" s="20">
        <v>0.23137945358125386</v>
      </c>
      <c r="Z32" s="20">
        <v>0.23137945358125386</v>
      </c>
      <c r="AA32" s="20">
        <v>0</v>
      </c>
      <c r="AB32" s="21">
        <v>0.23137945358125386</v>
      </c>
    </row>
    <row r="33" spans="1:28" ht="120" outlineLevel="2" x14ac:dyDescent="0.25">
      <c r="A33" s="15" t="s">
        <v>198</v>
      </c>
      <c r="B33" s="16" t="s">
        <v>30</v>
      </c>
      <c r="C33" s="16" t="s">
        <v>31</v>
      </c>
      <c r="D33" s="16" t="s">
        <v>51</v>
      </c>
      <c r="E33" s="16" t="s">
        <v>52</v>
      </c>
      <c r="F33" s="16" t="s">
        <v>33</v>
      </c>
      <c r="G33" s="16">
        <v>1112</v>
      </c>
      <c r="H33" s="16">
        <v>3480</v>
      </c>
      <c r="I33" s="17" t="s">
        <v>53</v>
      </c>
      <c r="J33" s="18">
        <v>933879134</v>
      </c>
      <c r="K33" s="19">
        <v>933879134</v>
      </c>
      <c r="L33" s="19">
        <v>0</v>
      </c>
      <c r="M33" s="19">
        <v>0</v>
      </c>
      <c r="N33" s="19">
        <v>0</v>
      </c>
      <c r="O33" s="19">
        <v>933879134</v>
      </c>
      <c r="P33" s="19">
        <v>0</v>
      </c>
      <c r="Q33" s="19">
        <v>662575651</v>
      </c>
      <c r="R33" s="19">
        <v>0</v>
      </c>
      <c r="S33" s="19">
        <v>271303483</v>
      </c>
      <c r="T33" s="19">
        <v>271303483</v>
      </c>
      <c r="U33" s="19">
        <v>0</v>
      </c>
      <c r="V33" s="19">
        <v>0</v>
      </c>
      <c r="W33" s="19">
        <v>0</v>
      </c>
      <c r="X33" s="19">
        <v>0</v>
      </c>
      <c r="Y33" s="20">
        <v>0.29051241549637191</v>
      </c>
      <c r="Z33" s="20">
        <v>0.29051241549637191</v>
      </c>
      <c r="AA33" s="20">
        <v>0.70948758450362803</v>
      </c>
      <c r="AB33" s="21">
        <v>1</v>
      </c>
    </row>
    <row r="34" spans="1:28" ht="75" outlineLevel="2" x14ac:dyDescent="0.25">
      <c r="A34" s="15" t="s">
        <v>198</v>
      </c>
      <c r="B34" s="16" t="s">
        <v>30</v>
      </c>
      <c r="C34" s="16" t="s">
        <v>31</v>
      </c>
      <c r="D34" s="16" t="s">
        <v>54</v>
      </c>
      <c r="E34" s="16" t="s">
        <v>52</v>
      </c>
      <c r="F34" s="16" t="s">
        <v>33</v>
      </c>
      <c r="G34" s="16">
        <v>1112</v>
      </c>
      <c r="H34" s="16">
        <v>3480</v>
      </c>
      <c r="I34" s="17" t="s">
        <v>55</v>
      </c>
      <c r="J34" s="18">
        <v>50479953</v>
      </c>
      <c r="K34" s="19">
        <v>50479953</v>
      </c>
      <c r="L34" s="19">
        <v>0</v>
      </c>
      <c r="M34" s="19">
        <v>0</v>
      </c>
      <c r="N34" s="19">
        <v>0</v>
      </c>
      <c r="O34" s="19">
        <v>50479953</v>
      </c>
      <c r="P34" s="19">
        <v>0</v>
      </c>
      <c r="Q34" s="19">
        <v>35817483</v>
      </c>
      <c r="R34" s="19">
        <v>0</v>
      </c>
      <c r="S34" s="19">
        <v>14662470</v>
      </c>
      <c r="T34" s="19">
        <v>14662470</v>
      </c>
      <c r="U34" s="19">
        <v>0</v>
      </c>
      <c r="V34" s="19">
        <v>0</v>
      </c>
      <c r="W34" s="19">
        <v>0</v>
      </c>
      <c r="X34" s="19">
        <v>0</v>
      </c>
      <c r="Y34" s="20">
        <v>0.29046124508079474</v>
      </c>
      <c r="Z34" s="20">
        <v>0.29046124508079474</v>
      </c>
      <c r="AA34" s="20">
        <v>0.70953875491920526</v>
      </c>
      <c r="AB34" s="21">
        <v>1</v>
      </c>
    </row>
    <row r="35" spans="1:28" ht="120" outlineLevel="2" x14ac:dyDescent="0.25">
      <c r="A35" s="15" t="s">
        <v>198</v>
      </c>
      <c r="B35" s="16" t="s">
        <v>30</v>
      </c>
      <c r="C35" s="16" t="s">
        <v>31</v>
      </c>
      <c r="D35" s="16" t="s">
        <v>56</v>
      </c>
      <c r="E35" s="16" t="s">
        <v>52</v>
      </c>
      <c r="F35" s="16" t="s">
        <v>33</v>
      </c>
      <c r="G35" s="16">
        <v>1112</v>
      </c>
      <c r="H35" s="16">
        <v>3480</v>
      </c>
      <c r="I35" s="17" t="s">
        <v>57</v>
      </c>
      <c r="J35" s="18">
        <v>201756587</v>
      </c>
      <c r="K35" s="19">
        <v>192256587</v>
      </c>
      <c r="L35" s="19">
        <v>0</v>
      </c>
      <c r="M35" s="19">
        <v>0</v>
      </c>
      <c r="N35" s="19">
        <v>0</v>
      </c>
      <c r="O35" s="19">
        <v>192256587</v>
      </c>
      <c r="P35" s="19">
        <v>0</v>
      </c>
      <c r="Q35" s="19">
        <v>142856920</v>
      </c>
      <c r="R35" s="19">
        <v>0</v>
      </c>
      <c r="S35" s="19">
        <v>49399667</v>
      </c>
      <c r="T35" s="19">
        <v>49399667</v>
      </c>
      <c r="U35" s="19">
        <v>0</v>
      </c>
      <c r="V35" s="19">
        <v>0</v>
      </c>
      <c r="W35" s="19">
        <v>0</v>
      </c>
      <c r="X35" s="19">
        <v>0</v>
      </c>
      <c r="Y35" s="20">
        <v>0.25694655132934408</v>
      </c>
      <c r="Z35" s="20">
        <v>0.25694655132934408</v>
      </c>
      <c r="AA35" s="20">
        <v>0.74305344867065592</v>
      </c>
      <c r="AB35" s="21">
        <v>1</v>
      </c>
    </row>
    <row r="36" spans="1:28" ht="90" outlineLevel="2" x14ac:dyDescent="0.25">
      <c r="A36" s="15" t="s">
        <v>198</v>
      </c>
      <c r="B36" s="16" t="s">
        <v>30</v>
      </c>
      <c r="C36" s="16" t="s">
        <v>31</v>
      </c>
      <c r="D36" s="16" t="s">
        <v>58</v>
      </c>
      <c r="E36" s="16" t="s">
        <v>52</v>
      </c>
      <c r="F36" s="16" t="s">
        <v>33</v>
      </c>
      <c r="G36" s="16">
        <v>1112</v>
      </c>
      <c r="H36" s="16">
        <v>3480</v>
      </c>
      <c r="I36" s="17" t="s">
        <v>59</v>
      </c>
      <c r="J36" s="18">
        <v>302879719</v>
      </c>
      <c r="K36" s="19">
        <v>302879719</v>
      </c>
      <c r="L36" s="19">
        <v>0</v>
      </c>
      <c r="M36" s="19">
        <v>0</v>
      </c>
      <c r="N36" s="19">
        <v>0</v>
      </c>
      <c r="O36" s="19">
        <v>302879719</v>
      </c>
      <c r="P36" s="19">
        <v>0</v>
      </c>
      <c r="Q36" s="19">
        <v>214904909</v>
      </c>
      <c r="R36" s="19">
        <v>0</v>
      </c>
      <c r="S36" s="19">
        <v>87974810</v>
      </c>
      <c r="T36" s="19">
        <v>87974810</v>
      </c>
      <c r="U36" s="19">
        <v>0</v>
      </c>
      <c r="V36" s="19">
        <v>0</v>
      </c>
      <c r="W36" s="19">
        <v>0</v>
      </c>
      <c r="X36" s="19">
        <v>0</v>
      </c>
      <c r="Y36" s="20">
        <v>0.29046121110538931</v>
      </c>
      <c r="Z36" s="20">
        <v>0.29046121110538931</v>
      </c>
      <c r="AA36" s="20">
        <v>0.70953878889461064</v>
      </c>
      <c r="AB36" s="21">
        <v>1</v>
      </c>
    </row>
    <row r="37" spans="1:28" ht="90" outlineLevel="2" x14ac:dyDescent="0.25">
      <c r="A37" s="15" t="s">
        <v>198</v>
      </c>
      <c r="B37" s="16" t="s">
        <v>30</v>
      </c>
      <c r="C37" s="16" t="s">
        <v>31</v>
      </c>
      <c r="D37" s="16" t="s">
        <v>60</v>
      </c>
      <c r="E37" s="16" t="s">
        <v>52</v>
      </c>
      <c r="F37" s="16" t="s">
        <v>33</v>
      </c>
      <c r="G37" s="16">
        <v>1112</v>
      </c>
      <c r="H37" s="16">
        <v>3480</v>
      </c>
      <c r="I37" s="17" t="s">
        <v>61</v>
      </c>
      <c r="J37" s="18">
        <v>151439860</v>
      </c>
      <c r="K37" s="19">
        <v>151439860</v>
      </c>
      <c r="L37" s="19">
        <v>0</v>
      </c>
      <c r="M37" s="19">
        <v>0</v>
      </c>
      <c r="N37" s="19">
        <v>0</v>
      </c>
      <c r="O37" s="19">
        <v>151439860</v>
      </c>
      <c r="P37" s="19">
        <v>0</v>
      </c>
      <c r="Q37" s="19">
        <v>107452468</v>
      </c>
      <c r="R37" s="19">
        <v>0</v>
      </c>
      <c r="S37" s="19">
        <v>43987392</v>
      </c>
      <c r="T37" s="19">
        <v>43987392</v>
      </c>
      <c r="U37" s="19">
        <v>0</v>
      </c>
      <c r="V37" s="19">
        <v>0</v>
      </c>
      <c r="W37" s="19">
        <v>0</v>
      </c>
      <c r="X37" s="19">
        <v>0</v>
      </c>
      <c r="Y37" s="20">
        <v>0.2904611243037335</v>
      </c>
      <c r="Z37" s="20">
        <v>0.2904611243037335</v>
      </c>
      <c r="AA37" s="20">
        <v>0.7095388756962665</v>
      </c>
      <c r="AB37" s="21">
        <v>1</v>
      </c>
    </row>
    <row r="38" spans="1:28" ht="75" outlineLevel="2" x14ac:dyDescent="0.25">
      <c r="A38" s="15" t="s">
        <v>198</v>
      </c>
      <c r="B38" s="16" t="s">
        <v>30</v>
      </c>
      <c r="C38" s="16" t="s">
        <v>31</v>
      </c>
      <c r="D38" s="16" t="s">
        <v>62</v>
      </c>
      <c r="E38" s="16" t="s">
        <v>52</v>
      </c>
      <c r="F38" s="16" t="s">
        <v>33</v>
      </c>
      <c r="G38" s="16">
        <v>1112</v>
      </c>
      <c r="H38" s="16">
        <v>3480</v>
      </c>
      <c r="I38" s="17" t="s">
        <v>63</v>
      </c>
      <c r="J38" s="18">
        <v>431488955</v>
      </c>
      <c r="K38" s="19">
        <v>431488955</v>
      </c>
      <c r="L38" s="19">
        <v>0</v>
      </c>
      <c r="M38" s="19">
        <v>0</v>
      </c>
      <c r="N38" s="19">
        <v>0</v>
      </c>
      <c r="O38" s="19">
        <v>431488955</v>
      </c>
      <c r="P38" s="19">
        <v>0</v>
      </c>
      <c r="Q38" s="19">
        <v>303025068.35000002</v>
      </c>
      <c r="R38" s="19">
        <v>0</v>
      </c>
      <c r="S38" s="19">
        <v>128463886.65000001</v>
      </c>
      <c r="T38" s="19">
        <v>128463886.65000001</v>
      </c>
      <c r="U38" s="19">
        <v>0</v>
      </c>
      <c r="V38" s="19">
        <v>0</v>
      </c>
      <c r="W38" s="19">
        <v>0</v>
      </c>
      <c r="X38" s="19">
        <v>-2.9802322387695313E-8</v>
      </c>
      <c r="Y38" s="20">
        <v>0.29772230589309062</v>
      </c>
      <c r="Z38" s="20">
        <v>0.29772230589309062</v>
      </c>
      <c r="AA38" s="20">
        <v>0.70227769410690943</v>
      </c>
      <c r="AB38" s="21">
        <v>1</v>
      </c>
    </row>
    <row r="39" spans="1:28" outlineLevel="2" x14ac:dyDescent="0.25">
      <c r="A39" s="15" t="s">
        <v>262</v>
      </c>
      <c r="B39" s="16" t="s">
        <v>263</v>
      </c>
      <c r="C39" s="16" t="s">
        <v>31</v>
      </c>
      <c r="D39" s="16" t="s">
        <v>32</v>
      </c>
      <c r="E39" s="16"/>
      <c r="F39" s="16" t="s">
        <v>33</v>
      </c>
      <c r="G39" s="16">
        <v>1111</v>
      </c>
      <c r="H39" s="16">
        <v>3480</v>
      </c>
      <c r="I39" s="17" t="s">
        <v>34</v>
      </c>
      <c r="J39" s="18">
        <v>145601840</v>
      </c>
      <c r="K39" s="19">
        <v>145601840</v>
      </c>
      <c r="L39" s="19">
        <v>0</v>
      </c>
      <c r="M39" s="19">
        <v>0</v>
      </c>
      <c r="N39" s="19">
        <v>0</v>
      </c>
      <c r="O39" s="19">
        <v>145601840</v>
      </c>
      <c r="P39" s="19">
        <v>0</v>
      </c>
      <c r="Q39" s="19">
        <v>0</v>
      </c>
      <c r="R39" s="19">
        <v>0</v>
      </c>
      <c r="S39" s="19">
        <v>36763677.399999999</v>
      </c>
      <c r="T39" s="19">
        <v>36763677.399999999</v>
      </c>
      <c r="U39" s="19">
        <v>108838162.59999999</v>
      </c>
      <c r="V39" s="19">
        <v>108838162.59999999</v>
      </c>
      <c r="W39" s="19">
        <v>0</v>
      </c>
      <c r="X39" s="19">
        <v>108838162.59999999</v>
      </c>
      <c r="Y39" s="20">
        <v>0.25249459347491759</v>
      </c>
      <c r="Z39" s="20">
        <v>0.25249459347491759</v>
      </c>
      <c r="AA39" s="20">
        <v>0</v>
      </c>
      <c r="AB39" s="21">
        <v>0.25249459347491759</v>
      </c>
    </row>
    <row r="40" spans="1:28" outlineLevel="2" x14ac:dyDescent="0.25">
      <c r="A40" s="15" t="s">
        <v>262</v>
      </c>
      <c r="B40" s="16" t="s">
        <v>263</v>
      </c>
      <c r="C40" s="16" t="s">
        <v>31</v>
      </c>
      <c r="D40" s="16" t="s">
        <v>37</v>
      </c>
      <c r="E40" s="16"/>
      <c r="F40" s="16" t="s">
        <v>33</v>
      </c>
      <c r="G40" s="16">
        <v>1111</v>
      </c>
      <c r="H40" s="16">
        <v>3480</v>
      </c>
      <c r="I40" s="17" t="s">
        <v>38</v>
      </c>
      <c r="J40" s="18">
        <v>1399160</v>
      </c>
      <c r="K40" s="19">
        <v>1399160</v>
      </c>
      <c r="L40" s="19">
        <v>0</v>
      </c>
      <c r="M40" s="19">
        <v>0</v>
      </c>
      <c r="N40" s="19">
        <v>0</v>
      </c>
      <c r="O40" s="19">
        <v>1399160</v>
      </c>
      <c r="P40" s="19">
        <v>0</v>
      </c>
      <c r="Q40" s="19">
        <v>0</v>
      </c>
      <c r="R40" s="19">
        <v>0</v>
      </c>
      <c r="S40" s="19">
        <v>157785.20000000001</v>
      </c>
      <c r="T40" s="19">
        <v>157785.20000000001</v>
      </c>
      <c r="U40" s="19">
        <v>1241374.8</v>
      </c>
      <c r="V40" s="19">
        <v>1241374.8</v>
      </c>
      <c r="W40" s="19">
        <v>0</v>
      </c>
      <c r="X40" s="19">
        <v>1241374.8</v>
      </c>
      <c r="Y40" s="20">
        <v>0.11277137711198149</v>
      </c>
      <c r="Z40" s="20">
        <v>0.11277137711198149</v>
      </c>
      <c r="AA40" s="20">
        <v>0</v>
      </c>
      <c r="AB40" s="21">
        <v>0.11277137711198149</v>
      </c>
    </row>
    <row r="41" spans="1:28" outlineLevel="2" x14ac:dyDescent="0.25">
      <c r="A41" s="15" t="s">
        <v>262</v>
      </c>
      <c r="B41" s="16" t="s">
        <v>263</v>
      </c>
      <c r="C41" s="16" t="s">
        <v>31</v>
      </c>
      <c r="D41" s="16" t="s">
        <v>39</v>
      </c>
      <c r="E41" s="16"/>
      <c r="F41" s="16" t="s">
        <v>33</v>
      </c>
      <c r="G41" s="16">
        <v>1111</v>
      </c>
      <c r="H41" s="16">
        <v>3480</v>
      </c>
      <c r="I41" s="17" t="s">
        <v>40</v>
      </c>
      <c r="J41" s="18">
        <v>105645960</v>
      </c>
      <c r="K41" s="19">
        <v>105645960</v>
      </c>
      <c r="L41" s="19">
        <v>0</v>
      </c>
      <c r="M41" s="19">
        <v>0</v>
      </c>
      <c r="N41" s="19">
        <v>0</v>
      </c>
      <c r="O41" s="19">
        <v>105645960</v>
      </c>
      <c r="P41" s="19">
        <v>0</v>
      </c>
      <c r="Q41" s="19">
        <v>0</v>
      </c>
      <c r="R41" s="19">
        <v>0</v>
      </c>
      <c r="S41" s="19">
        <v>8594214.75</v>
      </c>
      <c r="T41" s="19">
        <v>8594214.75</v>
      </c>
      <c r="U41" s="19">
        <v>97051745.25</v>
      </c>
      <c r="V41" s="19">
        <v>97051745.25</v>
      </c>
      <c r="W41" s="19">
        <v>0</v>
      </c>
      <c r="X41" s="19">
        <v>97051745.25</v>
      </c>
      <c r="Y41" s="20">
        <v>8.1349203982812021E-2</v>
      </c>
      <c r="Z41" s="20">
        <v>8.1349203982812021E-2</v>
      </c>
      <c r="AA41" s="20">
        <v>0</v>
      </c>
      <c r="AB41" s="21">
        <v>8.1349203982812021E-2</v>
      </c>
    </row>
    <row r="42" spans="1:28" outlineLevel="2" x14ac:dyDescent="0.25">
      <c r="A42" s="15" t="s">
        <v>262</v>
      </c>
      <c r="B42" s="16" t="s">
        <v>263</v>
      </c>
      <c r="C42" s="16" t="s">
        <v>31</v>
      </c>
      <c r="D42" s="16" t="s">
        <v>41</v>
      </c>
      <c r="E42" s="16"/>
      <c r="F42" s="16" t="s">
        <v>33</v>
      </c>
      <c r="G42" s="16">
        <v>1111</v>
      </c>
      <c r="H42" s="16">
        <v>3480</v>
      </c>
      <c r="I42" s="17" t="s">
        <v>42</v>
      </c>
      <c r="J42" s="18">
        <v>41400108</v>
      </c>
      <c r="K42" s="19">
        <v>41400108</v>
      </c>
      <c r="L42" s="19">
        <v>0</v>
      </c>
      <c r="M42" s="19">
        <v>0</v>
      </c>
      <c r="N42" s="19">
        <v>0</v>
      </c>
      <c r="O42" s="19">
        <v>41400108</v>
      </c>
      <c r="P42" s="19">
        <v>0</v>
      </c>
      <c r="Q42" s="19">
        <v>0</v>
      </c>
      <c r="R42" s="19">
        <v>0</v>
      </c>
      <c r="S42" s="19">
        <v>13645860.130000001</v>
      </c>
      <c r="T42" s="19">
        <v>13645860.130000001</v>
      </c>
      <c r="U42" s="19">
        <v>27754247.870000001</v>
      </c>
      <c r="V42" s="19">
        <v>27754247.870000001</v>
      </c>
      <c r="W42" s="19">
        <v>0</v>
      </c>
      <c r="X42" s="19">
        <v>27754247.869999997</v>
      </c>
      <c r="Y42" s="20">
        <v>0.32960928821731578</v>
      </c>
      <c r="Z42" s="20">
        <v>0.32960928821731578</v>
      </c>
      <c r="AA42" s="20">
        <v>0</v>
      </c>
      <c r="AB42" s="21">
        <v>0.32960928821731578</v>
      </c>
    </row>
    <row r="43" spans="1:28" ht="30" outlineLevel="2" x14ac:dyDescent="0.25">
      <c r="A43" s="15" t="s">
        <v>262</v>
      </c>
      <c r="B43" s="16" t="s">
        <v>263</v>
      </c>
      <c r="C43" s="16" t="s">
        <v>31</v>
      </c>
      <c r="D43" s="16" t="s">
        <v>43</v>
      </c>
      <c r="E43" s="16"/>
      <c r="F43" s="16" t="s">
        <v>33</v>
      </c>
      <c r="G43" s="16">
        <v>1111</v>
      </c>
      <c r="H43" s="16">
        <v>3480</v>
      </c>
      <c r="I43" s="17" t="s">
        <v>44</v>
      </c>
      <c r="J43" s="18">
        <v>65300512</v>
      </c>
      <c r="K43" s="19">
        <v>65300512</v>
      </c>
      <c r="L43" s="19">
        <v>0</v>
      </c>
      <c r="M43" s="19">
        <v>0</v>
      </c>
      <c r="N43" s="19">
        <v>0</v>
      </c>
      <c r="O43" s="19">
        <v>65300512</v>
      </c>
      <c r="P43" s="19">
        <v>0</v>
      </c>
      <c r="Q43" s="19">
        <v>0</v>
      </c>
      <c r="R43" s="19">
        <v>0</v>
      </c>
      <c r="S43" s="19">
        <v>18544961.859999999</v>
      </c>
      <c r="T43" s="19">
        <v>18544961.859999999</v>
      </c>
      <c r="U43" s="19">
        <v>46755550.140000001</v>
      </c>
      <c r="V43" s="19">
        <v>46755550.140000001</v>
      </c>
      <c r="W43" s="19">
        <v>0</v>
      </c>
      <c r="X43" s="19">
        <v>46755550.140000001</v>
      </c>
      <c r="Y43" s="20">
        <v>0.28399412641665045</v>
      </c>
      <c r="Z43" s="20">
        <v>0.28399412641665045</v>
      </c>
      <c r="AA43" s="20">
        <v>0</v>
      </c>
      <c r="AB43" s="21">
        <v>0.28399412641665045</v>
      </c>
    </row>
    <row r="44" spans="1:28" outlineLevel="2" x14ac:dyDescent="0.25">
      <c r="A44" s="15" t="s">
        <v>262</v>
      </c>
      <c r="B44" s="16" t="s">
        <v>263</v>
      </c>
      <c r="C44" s="16" t="s">
        <v>31</v>
      </c>
      <c r="D44" s="16" t="s">
        <v>45</v>
      </c>
      <c r="E44" s="16"/>
      <c r="F44" s="16" t="s">
        <v>33</v>
      </c>
      <c r="G44" s="16">
        <v>1111</v>
      </c>
      <c r="H44" s="16">
        <v>3480</v>
      </c>
      <c r="I44" s="17" t="s">
        <v>46</v>
      </c>
      <c r="J44" s="18">
        <v>24497713</v>
      </c>
      <c r="K44" s="19">
        <v>24497713</v>
      </c>
      <c r="L44" s="19">
        <v>0</v>
      </c>
      <c r="M44" s="19">
        <v>0</v>
      </c>
      <c r="N44" s="19">
        <v>0</v>
      </c>
      <c r="O44" s="19">
        <v>24497713</v>
      </c>
      <c r="P44" s="19">
        <v>0</v>
      </c>
      <c r="Q44" s="19">
        <v>0</v>
      </c>
      <c r="R44" s="19">
        <v>0</v>
      </c>
      <c r="S44" s="19">
        <v>490748.92</v>
      </c>
      <c r="T44" s="19">
        <v>490748.92</v>
      </c>
      <c r="U44" s="19">
        <v>24006964.079999998</v>
      </c>
      <c r="V44" s="19">
        <v>24006964.079999998</v>
      </c>
      <c r="W44" s="19">
        <v>0</v>
      </c>
      <c r="X44" s="19">
        <v>24006964.079999998</v>
      </c>
      <c r="Y44" s="20">
        <v>2.0032438130040953E-2</v>
      </c>
      <c r="Z44" s="20">
        <v>2.0032438130040953E-2</v>
      </c>
      <c r="AA44" s="20">
        <v>0</v>
      </c>
      <c r="AB44" s="21">
        <v>2.0032438130040953E-2</v>
      </c>
    </row>
    <row r="45" spans="1:28" outlineLevel="2" x14ac:dyDescent="0.25">
      <c r="A45" s="15" t="s">
        <v>262</v>
      </c>
      <c r="B45" s="16" t="s">
        <v>263</v>
      </c>
      <c r="C45" s="16" t="s">
        <v>31</v>
      </c>
      <c r="D45" s="16" t="s">
        <v>47</v>
      </c>
      <c r="E45" s="16"/>
      <c r="F45" s="16" t="s">
        <v>33</v>
      </c>
      <c r="G45" s="16">
        <v>1111</v>
      </c>
      <c r="H45" s="16">
        <v>3480</v>
      </c>
      <c r="I45" s="17" t="s">
        <v>48</v>
      </c>
      <c r="J45" s="18">
        <v>21460724</v>
      </c>
      <c r="K45" s="19">
        <v>22160724</v>
      </c>
      <c r="L45" s="19">
        <v>0</v>
      </c>
      <c r="M45" s="19">
        <v>0</v>
      </c>
      <c r="N45" s="19">
        <v>0</v>
      </c>
      <c r="O45" s="19">
        <v>22160724</v>
      </c>
      <c r="P45" s="19">
        <v>0</v>
      </c>
      <c r="Q45" s="19">
        <v>0</v>
      </c>
      <c r="R45" s="19">
        <v>0</v>
      </c>
      <c r="S45" s="19">
        <v>22105979.370000001</v>
      </c>
      <c r="T45" s="19">
        <v>22105979.370000001</v>
      </c>
      <c r="U45" s="19">
        <v>54744.63</v>
      </c>
      <c r="V45" s="19">
        <v>54744.63</v>
      </c>
      <c r="W45" s="19">
        <v>0</v>
      </c>
      <c r="X45" s="19">
        <v>54744.629999998957</v>
      </c>
      <c r="Y45" s="20">
        <v>0.99752965516830594</v>
      </c>
      <c r="Z45" s="20">
        <v>0.99752965516830594</v>
      </c>
      <c r="AA45" s="20">
        <v>0</v>
      </c>
      <c r="AB45" s="21">
        <v>0.99752965516830594</v>
      </c>
    </row>
    <row r="46" spans="1:28" outlineLevel="2" x14ac:dyDescent="0.25">
      <c r="A46" s="15" t="s">
        <v>262</v>
      </c>
      <c r="B46" s="16" t="s">
        <v>263</v>
      </c>
      <c r="C46" s="16" t="s">
        <v>31</v>
      </c>
      <c r="D46" s="16" t="s">
        <v>49</v>
      </c>
      <c r="E46" s="16"/>
      <c r="F46" s="16" t="s">
        <v>33</v>
      </c>
      <c r="G46" s="16">
        <v>1111</v>
      </c>
      <c r="H46" s="16">
        <v>3480</v>
      </c>
      <c r="I46" s="17" t="s">
        <v>50</v>
      </c>
      <c r="J46" s="18">
        <v>22952115</v>
      </c>
      <c r="K46" s="19">
        <v>22952115</v>
      </c>
      <c r="L46" s="19">
        <v>0</v>
      </c>
      <c r="M46" s="19">
        <v>0</v>
      </c>
      <c r="N46" s="19">
        <v>0</v>
      </c>
      <c r="O46" s="19">
        <v>22952115</v>
      </c>
      <c r="P46" s="19">
        <v>0</v>
      </c>
      <c r="Q46" s="19">
        <v>0</v>
      </c>
      <c r="R46" s="19">
        <v>0</v>
      </c>
      <c r="S46" s="19">
        <v>6280805.0099999998</v>
      </c>
      <c r="T46" s="19">
        <v>6280805.0099999998</v>
      </c>
      <c r="U46" s="19">
        <v>16671309.99</v>
      </c>
      <c r="V46" s="19">
        <v>16671309.99</v>
      </c>
      <c r="W46" s="19">
        <v>0</v>
      </c>
      <c r="X46" s="19">
        <v>16671309.99</v>
      </c>
      <c r="Y46" s="20">
        <v>0.27364820235520776</v>
      </c>
      <c r="Z46" s="20">
        <v>0.27364820235520776</v>
      </c>
      <c r="AA46" s="20">
        <v>0</v>
      </c>
      <c r="AB46" s="21">
        <v>0.27364820235520776</v>
      </c>
    </row>
    <row r="47" spans="1:28" ht="120" outlineLevel="2" x14ac:dyDescent="0.25">
      <c r="A47" s="15" t="s">
        <v>262</v>
      </c>
      <c r="B47" s="16" t="s">
        <v>263</v>
      </c>
      <c r="C47" s="16" t="s">
        <v>31</v>
      </c>
      <c r="D47" s="16" t="s">
        <v>51</v>
      </c>
      <c r="E47" s="16" t="s">
        <v>52</v>
      </c>
      <c r="F47" s="16" t="s">
        <v>33</v>
      </c>
      <c r="G47" s="16">
        <v>1112</v>
      </c>
      <c r="H47" s="16">
        <v>3480</v>
      </c>
      <c r="I47" s="17" t="s">
        <v>53</v>
      </c>
      <c r="J47" s="18">
        <v>27758512</v>
      </c>
      <c r="K47" s="19">
        <v>27758512</v>
      </c>
      <c r="L47" s="19">
        <v>0</v>
      </c>
      <c r="M47" s="19">
        <v>0</v>
      </c>
      <c r="N47" s="19">
        <v>0</v>
      </c>
      <c r="O47" s="19">
        <v>27758512</v>
      </c>
      <c r="P47" s="19">
        <v>0</v>
      </c>
      <c r="Q47" s="19">
        <v>19147401</v>
      </c>
      <c r="R47" s="19">
        <v>0</v>
      </c>
      <c r="S47" s="19">
        <v>8611111</v>
      </c>
      <c r="T47" s="19">
        <v>8611111</v>
      </c>
      <c r="U47" s="19">
        <v>0</v>
      </c>
      <c r="V47" s="19">
        <v>0</v>
      </c>
      <c r="W47" s="19">
        <v>0</v>
      </c>
      <c r="X47" s="19">
        <v>0</v>
      </c>
      <c r="Y47" s="20">
        <v>0.31021515130205829</v>
      </c>
      <c r="Z47" s="20">
        <v>0.31021515130205829</v>
      </c>
      <c r="AA47" s="20">
        <v>0.68978484869794177</v>
      </c>
      <c r="AB47" s="21">
        <v>1</v>
      </c>
    </row>
    <row r="48" spans="1:28" ht="75" outlineLevel="2" x14ac:dyDescent="0.25">
      <c r="A48" s="15" t="s">
        <v>262</v>
      </c>
      <c r="B48" s="16" t="s">
        <v>263</v>
      </c>
      <c r="C48" s="16" t="s">
        <v>31</v>
      </c>
      <c r="D48" s="16" t="s">
        <v>54</v>
      </c>
      <c r="E48" s="16" t="s">
        <v>52</v>
      </c>
      <c r="F48" s="16" t="s">
        <v>33</v>
      </c>
      <c r="G48" s="16">
        <v>1112</v>
      </c>
      <c r="H48" s="16">
        <v>3480</v>
      </c>
      <c r="I48" s="17" t="s">
        <v>55</v>
      </c>
      <c r="J48" s="18">
        <v>1500460</v>
      </c>
      <c r="K48" s="19">
        <v>1500460</v>
      </c>
      <c r="L48" s="19">
        <v>0</v>
      </c>
      <c r="M48" s="19">
        <v>0</v>
      </c>
      <c r="N48" s="19">
        <v>0</v>
      </c>
      <c r="O48" s="19">
        <v>1500460</v>
      </c>
      <c r="P48" s="19">
        <v>0</v>
      </c>
      <c r="Q48" s="19">
        <v>1036084</v>
      </c>
      <c r="R48" s="19">
        <v>0</v>
      </c>
      <c r="S48" s="19">
        <v>464376</v>
      </c>
      <c r="T48" s="19">
        <v>464376</v>
      </c>
      <c r="U48" s="19">
        <v>0</v>
      </c>
      <c r="V48" s="19">
        <v>0</v>
      </c>
      <c r="W48" s="19">
        <v>0</v>
      </c>
      <c r="X48" s="19">
        <v>0</v>
      </c>
      <c r="Y48" s="20">
        <v>0.30948909001239622</v>
      </c>
      <c r="Z48" s="20">
        <v>0.30948909001239622</v>
      </c>
      <c r="AA48" s="20">
        <v>0.69051090998760378</v>
      </c>
      <c r="AB48" s="21">
        <v>1</v>
      </c>
    </row>
    <row r="49" spans="1:28" ht="120" outlineLevel="2" x14ac:dyDescent="0.25">
      <c r="A49" s="15" t="s">
        <v>262</v>
      </c>
      <c r="B49" s="16" t="s">
        <v>263</v>
      </c>
      <c r="C49" s="16" t="s">
        <v>31</v>
      </c>
      <c r="D49" s="16" t="s">
        <v>56</v>
      </c>
      <c r="E49" s="16" t="s">
        <v>52</v>
      </c>
      <c r="F49" s="16" t="s">
        <v>33</v>
      </c>
      <c r="G49" s="16">
        <v>1112</v>
      </c>
      <c r="H49" s="16">
        <v>3480</v>
      </c>
      <c r="I49" s="17" t="s">
        <v>57</v>
      </c>
      <c r="J49" s="18">
        <v>5020513</v>
      </c>
      <c r="K49" s="19">
        <v>5020513</v>
      </c>
      <c r="L49" s="19">
        <v>0</v>
      </c>
      <c r="M49" s="19">
        <v>0</v>
      </c>
      <c r="N49" s="19">
        <v>0</v>
      </c>
      <c r="O49" s="19">
        <v>5020513</v>
      </c>
      <c r="P49" s="19">
        <v>0</v>
      </c>
      <c r="Q49" s="19">
        <v>3673075</v>
      </c>
      <c r="R49" s="19">
        <v>0</v>
      </c>
      <c r="S49" s="19">
        <v>1347438</v>
      </c>
      <c r="T49" s="19">
        <v>1347438</v>
      </c>
      <c r="U49" s="19">
        <v>0</v>
      </c>
      <c r="V49" s="19">
        <v>0</v>
      </c>
      <c r="W49" s="19">
        <v>0</v>
      </c>
      <c r="X49" s="19">
        <v>0</v>
      </c>
      <c r="Y49" s="20">
        <v>0.26838651747341358</v>
      </c>
      <c r="Z49" s="20">
        <v>0.26838651747341358</v>
      </c>
      <c r="AA49" s="20">
        <v>0.73161348252658642</v>
      </c>
      <c r="AB49" s="21">
        <v>1</v>
      </c>
    </row>
    <row r="50" spans="1:28" ht="90" outlineLevel="2" x14ac:dyDescent="0.25">
      <c r="A50" s="15" t="s">
        <v>262</v>
      </c>
      <c r="B50" s="16" t="s">
        <v>263</v>
      </c>
      <c r="C50" s="16" t="s">
        <v>31</v>
      </c>
      <c r="D50" s="16" t="s">
        <v>58</v>
      </c>
      <c r="E50" s="16" t="s">
        <v>52</v>
      </c>
      <c r="F50" s="16" t="s">
        <v>33</v>
      </c>
      <c r="G50" s="16">
        <v>1112</v>
      </c>
      <c r="H50" s="16">
        <v>3480</v>
      </c>
      <c r="I50" s="17" t="s">
        <v>59</v>
      </c>
      <c r="J50" s="18">
        <v>9002761</v>
      </c>
      <c r="K50" s="19">
        <v>9002761</v>
      </c>
      <c r="L50" s="19">
        <v>0</v>
      </c>
      <c r="M50" s="19">
        <v>0</v>
      </c>
      <c r="N50" s="19">
        <v>0</v>
      </c>
      <c r="O50" s="19">
        <v>9002761</v>
      </c>
      <c r="P50" s="19">
        <v>0</v>
      </c>
      <c r="Q50" s="19">
        <v>6216515</v>
      </c>
      <c r="R50" s="19">
        <v>0</v>
      </c>
      <c r="S50" s="19">
        <v>2786246</v>
      </c>
      <c r="T50" s="19">
        <v>2786246</v>
      </c>
      <c r="U50" s="19">
        <v>0</v>
      </c>
      <c r="V50" s="19">
        <v>0</v>
      </c>
      <c r="W50" s="19">
        <v>0</v>
      </c>
      <c r="X50" s="19">
        <v>0</v>
      </c>
      <c r="Y50" s="20">
        <v>0.30948794486491421</v>
      </c>
      <c r="Z50" s="20">
        <v>0.30948794486491421</v>
      </c>
      <c r="AA50" s="20">
        <v>0.69051205513508573</v>
      </c>
      <c r="AB50" s="21">
        <v>1</v>
      </c>
    </row>
    <row r="51" spans="1:28" ht="90" outlineLevel="2" x14ac:dyDescent="0.25">
      <c r="A51" s="15" t="s">
        <v>262</v>
      </c>
      <c r="B51" s="16" t="s">
        <v>263</v>
      </c>
      <c r="C51" s="16" t="s">
        <v>31</v>
      </c>
      <c r="D51" s="16" t="s">
        <v>60</v>
      </c>
      <c r="E51" s="16" t="s">
        <v>52</v>
      </c>
      <c r="F51" s="16" t="s">
        <v>33</v>
      </c>
      <c r="G51" s="16">
        <v>1112</v>
      </c>
      <c r="H51" s="16">
        <v>3480</v>
      </c>
      <c r="I51" s="17" t="s">
        <v>61</v>
      </c>
      <c r="J51" s="18">
        <v>4501380</v>
      </c>
      <c r="K51" s="19">
        <v>4501380</v>
      </c>
      <c r="L51" s="19">
        <v>0</v>
      </c>
      <c r="M51" s="19">
        <v>0</v>
      </c>
      <c r="N51" s="19">
        <v>0</v>
      </c>
      <c r="O51" s="19">
        <v>4501380</v>
      </c>
      <c r="P51" s="19">
        <v>0</v>
      </c>
      <c r="Q51" s="19">
        <v>3108259</v>
      </c>
      <c r="R51" s="19">
        <v>0</v>
      </c>
      <c r="S51" s="19">
        <v>1393121</v>
      </c>
      <c r="T51" s="19">
        <v>1393121</v>
      </c>
      <c r="U51" s="19">
        <v>0</v>
      </c>
      <c r="V51" s="19">
        <v>0</v>
      </c>
      <c r="W51" s="19">
        <v>0</v>
      </c>
      <c r="X51" s="19">
        <v>0</v>
      </c>
      <c r="Y51" s="20">
        <v>0.30948753493373143</v>
      </c>
      <c r="Z51" s="20">
        <v>0.30948753493373143</v>
      </c>
      <c r="AA51" s="20">
        <v>0.69051246506626862</v>
      </c>
      <c r="AB51" s="21">
        <v>1</v>
      </c>
    </row>
    <row r="52" spans="1:28" ht="75" outlineLevel="2" x14ac:dyDescent="0.25">
      <c r="A52" s="15" t="s">
        <v>262</v>
      </c>
      <c r="B52" s="16" t="s">
        <v>263</v>
      </c>
      <c r="C52" s="16" t="s">
        <v>31</v>
      </c>
      <c r="D52" s="16" t="s">
        <v>62</v>
      </c>
      <c r="E52" s="16" t="s">
        <v>52</v>
      </c>
      <c r="F52" s="16" t="s">
        <v>33</v>
      </c>
      <c r="G52" s="16">
        <v>1112</v>
      </c>
      <c r="H52" s="16">
        <v>3480</v>
      </c>
      <c r="I52" s="17" t="s">
        <v>63</v>
      </c>
      <c r="J52" s="18">
        <v>14045220</v>
      </c>
      <c r="K52" s="19">
        <v>14045220</v>
      </c>
      <c r="L52" s="19">
        <v>0</v>
      </c>
      <c r="M52" s="19">
        <v>0</v>
      </c>
      <c r="N52" s="19">
        <v>0</v>
      </c>
      <c r="O52" s="19">
        <v>14045220</v>
      </c>
      <c r="P52" s="19">
        <v>0</v>
      </c>
      <c r="Q52" s="19">
        <v>11000244.720000001</v>
      </c>
      <c r="R52" s="19">
        <v>0</v>
      </c>
      <c r="S52" s="19">
        <v>3044975.28</v>
      </c>
      <c r="T52" s="19">
        <v>3044975.28</v>
      </c>
      <c r="U52" s="19">
        <v>0</v>
      </c>
      <c r="V52" s="19">
        <v>0</v>
      </c>
      <c r="W52" s="19">
        <v>0</v>
      </c>
      <c r="X52" s="19">
        <v>-4.6566128730773926E-10</v>
      </c>
      <c r="Y52" s="20">
        <v>0.2167979768205838</v>
      </c>
      <c r="Z52" s="20">
        <v>0.2167979768205838</v>
      </c>
      <c r="AA52" s="20">
        <v>0.78320202317941623</v>
      </c>
      <c r="AB52" s="21">
        <v>1</v>
      </c>
    </row>
    <row r="53" spans="1:28" outlineLevel="2" x14ac:dyDescent="0.25">
      <c r="A53" s="15" t="s">
        <v>262</v>
      </c>
      <c r="B53" s="16" t="s">
        <v>264</v>
      </c>
      <c r="C53" s="16" t="s">
        <v>31</v>
      </c>
      <c r="D53" s="16" t="s">
        <v>32</v>
      </c>
      <c r="E53" s="16"/>
      <c r="F53" s="16" t="s">
        <v>33</v>
      </c>
      <c r="G53" s="16">
        <v>1111</v>
      </c>
      <c r="H53" s="16">
        <v>3480</v>
      </c>
      <c r="I53" s="17" t="s">
        <v>34</v>
      </c>
      <c r="J53" s="18">
        <v>2471042389</v>
      </c>
      <c r="K53" s="19">
        <v>2471042389</v>
      </c>
      <c r="L53" s="19">
        <v>0</v>
      </c>
      <c r="M53" s="19">
        <v>0</v>
      </c>
      <c r="N53" s="19">
        <v>0</v>
      </c>
      <c r="O53" s="19">
        <v>2471042389</v>
      </c>
      <c r="P53" s="19">
        <v>0</v>
      </c>
      <c r="Q53" s="19">
        <v>0</v>
      </c>
      <c r="R53" s="19">
        <v>0</v>
      </c>
      <c r="S53" s="19">
        <v>606545025.69000006</v>
      </c>
      <c r="T53" s="19">
        <v>606545025.69000006</v>
      </c>
      <c r="U53" s="19">
        <v>1864497363.3099999</v>
      </c>
      <c r="V53" s="19">
        <v>1864497363.3099999</v>
      </c>
      <c r="W53" s="19">
        <v>0</v>
      </c>
      <c r="X53" s="19">
        <v>1864497363.3099999</v>
      </c>
      <c r="Y53" s="20">
        <v>0.2454611982336172</v>
      </c>
      <c r="Z53" s="20">
        <v>0.2454611982336172</v>
      </c>
      <c r="AA53" s="20">
        <v>0</v>
      </c>
      <c r="AB53" s="21">
        <v>0.2454611982336172</v>
      </c>
    </row>
    <row r="54" spans="1:28" outlineLevel="2" x14ac:dyDescent="0.25">
      <c r="A54" s="15" t="s">
        <v>262</v>
      </c>
      <c r="B54" s="16" t="s">
        <v>264</v>
      </c>
      <c r="C54" s="16" t="s">
        <v>31</v>
      </c>
      <c r="D54" s="16" t="s">
        <v>35</v>
      </c>
      <c r="E54" s="16"/>
      <c r="F54" s="16" t="s">
        <v>33</v>
      </c>
      <c r="G54" s="16">
        <v>1111</v>
      </c>
      <c r="H54" s="16">
        <v>3480</v>
      </c>
      <c r="I54" s="17" t="s">
        <v>36</v>
      </c>
      <c r="J54" s="18">
        <v>500000</v>
      </c>
      <c r="K54" s="19">
        <v>500000</v>
      </c>
      <c r="L54" s="19">
        <v>0</v>
      </c>
      <c r="M54" s="19">
        <v>0</v>
      </c>
      <c r="N54" s="19">
        <v>0</v>
      </c>
      <c r="O54" s="19">
        <v>500000</v>
      </c>
      <c r="P54" s="19">
        <v>0</v>
      </c>
      <c r="Q54" s="19">
        <v>0</v>
      </c>
      <c r="R54" s="19">
        <v>0</v>
      </c>
      <c r="S54" s="19">
        <v>0</v>
      </c>
      <c r="T54" s="19">
        <v>0</v>
      </c>
      <c r="U54" s="19">
        <v>500000</v>
      </c>
      <c r="V54" s="19">
        <v>500000</v>
      </c>
      <c r="W54" s="19">
        <v>0</v>
      </c>
      <c r="X54" s="19">
        <v>500000</v>
      </c>
      <c r="Y54" s="20">
        <v>0</v>
      </c>
      <c r="Z54" s="20">
        <v>0</v>
      </c>
      <c r="AA54" s="20">
        <v>0</v>
      </c>
      <c r="AB54" s="21">
        <v>0</v>
      </c>
    </row>
    <row r="55" spans="1:28" outlineLevel="2" x14ac:dyDescent="0.25">
      <c r="A55" s="15" t="s">
        <v>262</v>
      </c>
      <c r="B55" s="16" t="s">
        <v>264</v>
      </c>
      <c r="C55" s="16" t="s">
        <v>31</v>
      </c>
      <c r="D55" s="16" t="s">
        <v>37</v>
      </c>
      <c r="E55" s="16"/>
      <c r="F55" s="16" t="s">
        <v>33</v>
      </c>
      <c r="G55" s="16">
        <v>1111</v>
      </c>
      <c r="H55" s="16">
        <v>3480</v>
      </c>
      <c r="I55" s="17" t="s">
        <v>38</v>
      </c>
      <c r="J55" s="18">
        <v>16496723</v>
      </c>
      <c r="K55" s="19">
        <v>16496723</v>
      </c>
      <c r="L55" s="19">
        <v>0</v>
      </c>
      <c r="M55" s="19">
        <v>0</v>
      </c>
      <c r="N55" s="19">
        <v>0</v>
      </c>
      <c r="O55" s="19">
        <v>16496723</v>
      </c>
      <c r="P55" s="19">
        <v>0</v>
      </c>
      <c r="Q55" s="19">
        <v>0</v>
      </c>
      <c r="R55" s="19">
        <v>0</v>
      </c>
      <c r="S55" s="19">
        <v>914134.08</v>
      </c>
      <c r="T55" s="19">
        <v>914134.08</v>
      </c>
      <c r="U55" s="19">
        <v>15582588.92</v>
      </c>
      <c r="V55" s="19">
        <v>15582588.92</v>
      </c>
      <c r="W55" s="19">
        <v>0</v>
      </c>
      <c r="X55" s="19">
        <v>15582588.92</v>
      </c>
      <c r="Y55" s="20">
        <v>5.5413070826248335E-2</v>
      </c>
      <c r="Z55" s="20">
        <v>5.5413070826248335E-2</v>
      </c>
      <c r="AA55" s="20">
        <v>0</v>
      </c>
      <c r="AB55" s="21">
        <v>5.5413070826248335E-2</v>
      </c>
    </row>
    <row r="56" spans="1:28" outlineLevel="2" x14ac:dyDescent="0.25">
      <c r="A56" s="15" t="s">
        <v>262</v>
      </c>
      <c r="B56" s="16" t="s">
        <v>264</v>
      </c>
      <c r="C56" s="16" t="s">
        <v>31</v>
      </c>
      <c r="D56" s="16" t="s">
        <v>41</v>
      </c>
      <c r="E56" s="16"/>
      <c r="F56" s="16" t="s">
        <v>33</v>
      </c>
      <c r="G56" s="16">
        <v>1111</v>
      </c>
      <c r="H56" s="16">
        <v>3480</v>
      </c>
      <c r="I56" s="17" t="s">
        <v>42</v>
      </c>
      <c r="J56" s="18">
        <v>941246706</v>
      </c>
      <c r="K56" s="19">
        <v>941246706</v>
      </c>
      <c r="L56" s="19">
        <v>0</v>
      </c>
      <c r="M56" s="19">
        <v>0</v>
      </c>
      <c r="N56" s="19">
        <v>0</v>
      </c>
      <c r="O56" s="19">
        <v>941246706</v>
      </c>
      <c r="P56" s="19">
        <v>0</v>
      </c>
      <c r="Q56" s="19">
        <v>0</v>
      </c>
      <c r="R56" s="19">
        <v>0</v>
      </c>
      <c r="S56" s="19">
        <v>236927100.74000001</v>
      </c>
      <c r="T56" s="19">
        <v>236927100.74000001</v>
      </c>
      <c r="U56" s="19">
        <v>704319605.25999999</v>
      </c>
      <c r="V56" s="19">
        <v>704319605.25999999</v>
      </c>
      <c r="W56" s="19">
        <v>0</v>
      </c>
      <c r="X56" s="19">
        <v>704319605.25999999</v>
      </c>
      <c r="Y56" s="20">
        <v>0.25171626017886961</v>
      </c>
      <c r="Z56" s="20">
        <v>0.25171626017886961</v>
      </c>
      <c r="AA56" s="20">
        <v>0</v>
      </c>
      <c r="AB56" s="21">
        <v>0.25171626017886961</v>
      </c>
    </row>
    <row r="57" spans="1:28" ht="30" outlineLevel="2" x14ac:dyDescent="0.25">
      <c r="A57" s="15" t="s">
        <v>262</v>
      </c>
      <c r="B57" s="16" t="s">
        <v>264</v>
      </c>
      <c r="C57" s="16" t="s">
        <v>31</v>
      </c>
      <c r="D57" s="16" t="s">
        <v>43</v>
      </c>
      <c r="E57" s="16"/>
      <c r="F57" s="16" t="s">
        <v>33</v>
      </c>
      <c r="G57" s="16">
        <v>1111</v>
      </c>
      <c r="H57" s="16">
        <v>3480</v>
      </c>
      <c r="I57" s="17" t="s">
        <v>44</v>
      </c>
      <c r="J57" s="18">
        <v>1148250403</v>
      </c>
      <c r="K57" s="19">
        <v>1148250403</v>
      </c>
      <c r="L57" s="19">
        <v>0</v>
      </c>
      <c r="M57" s="19">
        <v>0</v>
      </c>
      <c r="N57" s="19">
        <v>0</v>
      </c>
      <c r="O57" s="19">
        <v>1148250403</v>
      </c>
      <c r="P57" s="19">
        <v>0</v>
      </c>
      <c r="Q57" s="19">
        <v>0</v>
      </c>
      <c r="R57" s="19">
        <v>0</v>
      </c>
      <c r="S57" s="19">
        <v>300138246.29000002</v>
      </c>
      <c r="T57" s="19">
        <v>300138246.29000002</v>
      </c>
      <c r="U57" s="19">
        <v>848112156.71000004</v>
      </c>
      <c r="V57" s="19">
        <v>848112156.71000004</v>
      </c>
      <c r="W57" s="19">
        <v>0</v>
      </c>
      <c r="X57" s="19">
        <v>848112156.71000004</v>
      </c>
      <c r="Y57" s="20">
        <v>0.26138745129619606</v>
      </c>
      <c r="Z57" s="20">
        <v>0.26138745129619606</v>
      </c>
      <c r="AA57" s="20">
        <v>0</v>
      </c>
      <c r="AB57" s="21">
        <v>0.26138745129619606</v>
      </c>
    </row>
    <row r="58" spans="1:28" outlineLevel="2" x14ac:dyDescent="0.25">
      <c r="A58" s="15" t="s">
        <v>262</v>
      </c>
      <c r="B58" s="16" t="s">
        <v>264</v>
      </c>
      <c r="C58" s="16" t="s">
        <v>31</v>
      </c>
      <c r="D58" s="16" t="s">
        <v>45</v>
      </c>
      <c r="E58" s="16"/>
      <c r="F58" s="16" t="s">
        <v>33</v>
      </c>
      <c r="G58" s="16">
        <v>1111</v>
      </c>
      <c r="H58" s="16">
        <v>3480</v>
      </c>
      <c r="I58" s="17" t="s">
        <v>46</v>
      </c>
      <c r="J58" s="18">
        <v>461853266</v>
      </c>
      <c r="K58" s="19">
        <v>461853266</v>
      </c>
      <c r="L58" s="19">
        <v>0</v>
      </c>
      <c r="M58" s="19">
        <v>0</v>
      </c>
      <c r="N58" s="19">
        <v>0</v>
      </c>
      <c r="O58" s="19">
        <v>461853266</v>
      </c>
      <c r="P58" s="19">
        <v>0</v>
      </c>
      <c r="Q58" s="19">
        <v>0</v>
      </c>
      <c r="R58" s="19">
        <v>0</v>
      </c>
      <c r="S58" s="19">
        <v>6172273.6600000001</v>
      </c>
      <c r="T58" s="19">
        <v>6172273.6600000001</v>
      </c>
      <c r="U58" s="19">
        <v>455680992.33999997</v>
      </c>
      <c r="V58" s="19">
        <v>455680992.33999997</v>
      </c>
      <c r="W58" s="19">
        <v>0</v>
      </c>
      <c r="X58" s="19">
        <v>455680992.33999997</v>
      </c>
      <c r="Y58" s="20">
        <v>1.3364144230172013E-2</v>
      </c>
      <c r="Z58" s="20">
        <v>1.3364144230172013E-2</v>
      </c>
      <c r="AA58" s="20">
        <v>0</v>
      </c>
      <c r="AB58" s="21">
        <v>1.3364144230172013E-2</v>
      </c>
    </row>
    <row r="59" spans="1:28" outlineLevel="2" x14ac:dyDescent="0.25">
      <c r="A59" s="15" t="s">
        <v>262</v>
      </c>
      <c r="B59" s="16" t="s">
        <v>264</v>
      </c>
      <c r="C59" s="16" t="s">
        <v>31</v>
      </c>
      <c r="D59" s="16" t="s">
        <v>47</v>
      </c>
      <c r="E59" s="16"/>
      <c r="F59" s="16" t="s">
        <v>33</v>
      </c>
      <c r="G59" s="16">
        <v>1111</v>
      </c>
      <c r="H59" s="16">
        <v>3480</v>
      </c>
      <c r="I59" s="17" t="s">
        <v>48</v>
      </c>
      <c r="J59" s="18">
        <v>401582366</v>
      </c>
      <c r="K59" s="19">
        <v>409082366</v>
      </c>
      <c r="L59" s="19">
        <v>0</v>
      </c>
      <c r="M59" s="19">
        <v>0</v>
      </c>
      <c r="N59" s="19">
        <v>0</v>
      </c>
      <c r="O59" s="19">
        <v>409082366</v>
      </c>
      <c r="P59" s="19">
        <v>0</v>
      </c>
      <c r="Q59" s="19">
        <v>0</v>
      </c>
      <c r="R59" s="19">
        <v>0</v>
      </c>
      <c r="S59" s="19">
        <v>406144362.14999998</v>
      </c>
      <c r="T59" s="19">
        <v>406144362.14999998</v>
      </c>
      <c r="U59" s="19">
        <v>2938003.85</v>
      </c>
      <c r="V59" s="19">
        <v>2938003.85</v>
      </c>
      <c r="W59" s="19">
        <v>0</v>
      </c>
      <c r="X59" s="19">
        <v>2938003.8500000238</v>
      </c>
      <c r="Y59" s="20">
        <v>0.99281806282991913</v>
      </c>
      <c r="Z59" s="20">
        <v>0.99281806282991913</v>
      </c>
      <c r="AA59" s="20">
        <v>0</v>
      </c>
      <c r="AB59" s="21">
        <v>0.99281806282991913</v>
      </c>
    </row>
    <row r="60" spans="1:28" outlineLevel="2" x14ac:dyDescent="0.25">
      <c r="A60" s="15" t="s">
        <v>262</v>
      </c>
      <c r="B60" s="16" t="s">
        <v>264</v>
      </c>
      <c r="C60" s="16" t="s">
        <v>31</v>
      </c>
      <c r="D60" s="16" t="s">
        <v>49</v>
      </c>
      <c r="E60" s="16"/>
      <c r="F60" s="16" t="s">
        <v>33</v>
      </c>
      <c r="G60" s="16">
        <v>1111</v>
      </c>
      <c r="H60" s="16">
        <v>3480</v>
      </c>
      <c r="I60" s="17" t="s">
        <v>50</v>
      </c>
      <c r="J60" s="18">
        <v>618520073</v>
      </c>
      <c r="K60" s="19">
        <v>618520073</v>
      </c>
      <c r="L60" s="19">
        <v>0</v>
      </c>
      <c r="M60" s="19">
        <v>0</v>
      </c>
      <c r="N60" s="19">
        <v>0</v>
      </c>
      <c r="O60" s="19">
        <v>618520073</v>
      </c>
      <c r="P60" s="19">
        <v>0</v>
      </c>
      <c r="Q60" s="19">
        <v>0</v>
      </c>
      <c r="R60" s="19">
        <v>0</v>
      </c>
      <c r="S60" s="19">
        <v>148550920.80000001</v>
      </c>
      <c r="T60" s="19">
        <v>148550920.80000001</v>
      </c>
      <c r="U60" s="19">
        <v>469969152.19999999</v>
      </c>
      <c r="V60" s="19">
        <v>469969152.19999999</v>
      </c>
      <c r="W60" s="19">
        <v>0</v>
      </c>
      <c r="X60" s="19">
        <v>469969152.19999999</v>
      </c>
      <c r="Y60" s="20">
        <v>0.24017154379402011</v>
      </c>
      <c r="Z60" s="20">
        <v>0.24017154379402011</v>
      </c>
      <c r="AA60" s="20">
        <v>0</v>
      </c>
      <c r="AB60" s="21">
        <v>0.24017154379402011</v>
      </c>
    </row>
    <row r="61" spans="1:28" ht="120" outlineLevel="2" x14ac:dyDescent="0.25">
      <c r="A61" s="15" t="s">
        <v>262</v>
      </c>
      <c r="B61" s="16" t="s">
        <v>264</v>
      </c>
      <c r="C61" s="16" t="s">
        <v>31</v>
      </c>
      <c r="D61" s="16" t="s">
        <v>51</v>
      </c>
      <c r="E61" s="16" t="s">
        <v>52</v>
      </c>
      <c r="F61" s="16" t="s">
        <v>33</v>
      </c>
      <c r="G61" s="16">
        <v>1112</v>
      </c>
      <c r="H61" s="16">
        <v>3480</v>
      </c>
      <c r="I61" s="17" t="s">
        <v>53</v>
      </c>
      <c r="J61" s="18">
        <v>518042697</v>
      </c>
      <c r="K61" s="19">
        <v>518042697</v>
      </c>
      <c r="L61" s="19">
        <v>0</v>
      </c>
      <c r="M61" s="19">
        <v>0</v>
      </c>
      <c r="N61" s="19">
        <v>0</v>
      </c>
      <c r="O61" s="19">
        <v>518042697</v>
      </c>
      <c r="P61" s="19">
        <v>0</v>
      </c>
      <c r="Q61" s="19">
        <v>366950363</v>
      </c>
      <c r="R61" s="19">
        <v>0</v>
      </c>
      <c r="S61" s="19">
        <v>151092334</v>
      </c>
      <c r="T61" s="19">
        <v>151092334</v>
      </c>
      <c r="U61" s="19">
        <v>0</v>
      </c>
      <c r="V61" s="19">
        <v>0</v>
      </c>
      <c r="W61" s="19">
        <v>0</v>
      </c>
      <c r="X61" s="19">
        <v>0</v>
      </c>
      <c r="Y61" s="20">
        <v>0.29166000191679181</v>
      </c>
      <c r="Z61" s="20">
        <v>0.29166000191679181</v>
      </c>
      <c r="AA61" s="20">
        <v>0.70833999808320813</v>
      </c>
      <c r="AB61" s="21">
        <v>1</v>
      </c>
    </row>
    <row r="62" spans="1:28" ht="75" outlineLevel="2" x14ac:dyDescent="0.25">
      <c r="A62" s="15" t="s">
        <v>262</v>
      </c>
      <c r="B62" s="16" t="s">
        <v>264</v>
      </c>
      <c r="C62" s="16" t="s">
        <v>31</v>
      </c>
      <c r="D62" s="16" t="s">
        <v>54</v>
      </c>
      <c r="E62" s="16" t="s">
        <v>52</v>
      </c>
      <c r="F62" s="16" t="s">
        <v>33</v>
      </c>
      <c r="G62" s="16">
        <v>1112</v>
      </c>
      <c r="H62" s="16">
        <v>3480</v>
      </c>
      <c r="I62" s="17" t="s">
        <v>55</v>
      </c>
      <c r="J62" s="18">
        <v>28002308</v>
      </c>
      <c r="K62" s="19">
        <v>28002308</v>
      </c>
      <c r="L62" s="19">
        <v>0</v>
      </c>
      <c r="M62" s="19">
        <v>0</v>
      </c>
      <c r="N62" s="19">
        <v>0</v>
      </c>
      <c r="O62" s="19">
        <v>28002308</v>
      </c>
      <c r="P62" s="19">
        <v>0</v>
      </c>
      <c r="Q62" s="19">
        <v>19836636</v>
      </c>
      <c r="R62" s="19">
        <v>0</v>
      </c>
      <c r="S62" s="19">
        <v>8165672</v>
      </c>
      <c r="T62" s="19">
        <v>8165672</v>
      </c>
      <c r="U62" s="19">
        <v>0</v>
      </c>
      <c r="V62" s="19">
        <v>0</v>
      </c>
      <c r="W62" s="19">
        <v>0</v>
      </c>
      <c r="X62" s="19">
        <v>0</v>
      </c>
      <c r="Y62" s="20">
        <v>0.29160710609996859</v>
      </c>
      <c r="Z62" s="20">
        <v>0.29160710609996859</v>
      </c>
      <c r="AA62" s="20">
        <v>0.70839289390003135</v>
      </c>
      <c r="AB62" s="21">
        <v>1</v>
      </c>
    </row>
    <row r="63" spans="1:28" ht="120" outlineLevel="2" x14ac:dyDescent="0.25">
      <c r="A63" s="15" t="s">
        <v>262</v>
      </c>
      <c r="B63" s="16" t="s">
        <v>264</v>
      </c>
      <c r="C63" s="16" t="s">
        <v>31</v>
      </c>
      <c r="D63" s="16" t="s">
        <v>56</v>
      </c>
      <c r="E63" s="16" t="s">
        <v>52</v>
      </c>
      <c r="F63" s="16" t="s">
        <v>33</v>
      </c>
      <c r="G63" s="16">
        <v>1112</v>
      </c>
      <c r="H63" s="16">
        <v>3480</v>
      </c>
      <c r="I63" s="17" t="s">
        <v>57</v>
      </c>
      <c r="J63" s="18">
        <v>93695230</v>
      </c>
      <c r="K63" s="19">
        <v>85495230</v>
      </c>
      <c r="L63" s="19">
        <v>0</v>
      </c>
      <c r="M63" s="19">
        <v>0</v>
      </c>
      <c r="N63" s="19">
        <v>0</v>
      </c>
      <c r="O63" s="19">
        <v>85495230</v>
      </c>
      <c r="P63" s="19">
        <v>0</v>
      </c>
      <c r="Q63" s="19">
        <v>64444955</v>
      </c>
      <c r="R63" s="19">
        <v>0</v>
      </c>
      <c r="S63" s="19">
        <v>21050275</v>
      </c>
      <c r="T63" s="19">
        <v>21050275</v>
      </c>
      <c r="U63" s="19">
        <v>0</v>
      </c>
      <c r="V63" s="19">
        <v>0</v>
      </c>
      <c r="W63" s="19">
        <v>0</v>
      </c>
      <c r="X63" s="19">
        <v>0</v>
      </c>
      <c r="Y63" s="20">
        <v>0.24621578303257385</v>
      </c>
      <c r="Z63" s="20">
        <v>0.24621578303257385</v>
      </c>
      <c r="AA63" s="20">
        <v>0.75378421696742615</v>
      </c>
      <c r="AB63" s="21">
        <v>1</v>
      </c>
    </row>
    <row r="64" spans="1:28" ht="90" outlineLevel="2" x14ac:dyDescent="0.25">
      <c r="A64" s="15" t="s">
        <v>262</v>
      </c>
      <c r="B64" s="16" t="s">
        <v>264</v>
      </c>
      <c r="C64" s="16" t="s">
        <v>31</v>
      </c>
      <c r="D64" s="16" t="s">
        <v>58</v>
      </c>
      <c r="E64" s="16" t="s">
        <v>52</v>
      </c>
      <c r="F64" s="16" t="s">
        <v>33</v>
      </c>
      <c r="G64" s="16">
        <v>1112</v>
      </c>
      <c r="H64" s="16">
        <v>3480</v>
      </c>
      <c r="I64" s="17" t="s">
        <v>59</v>
      </c>
      <c r="J64" s="18">
        <v>168013848</v>
      </c>
      <c r="K64" s="19">
        <v>168013848</v>
      </c>
      <c r="L64" s="19">
        <v>0</v>
      </c>
      <c r="M64" s="19">
        <v>0</v>
      </c>
      <c r="N64" s="19">
        <v>0</v>
      </c>
      <c r="O64" s="19">
        <v>168013848</v>
      </c>
      <c r="P64" s="19">
        <v>0</v>
      </c>
      <c r="Q64" s="19">
        <v>119019803</v>
      </c>
      <c r="R64" s="19">
        <v>0</v>
      </c>
      <c r="S64" s="19">
        <v>48994045</v>
      </c>
      <c r="T64" s="19">
        <v>48994045</v>
      </c>
      <c r="U64" s="19">
        <v>0</v>
      </c>
      <c r="V64" s="19">
        <v>0</v>
      </c>
      <c r="W64" s="19">
        <v>0</v>
      </c>
      <c r="X64" s="19">
        <v>0</v>
      </c>
      <c r="Y64" s="20">
        <v>0.29160718347454312</v>
      </c>
      <c r="Z64" s="20">
        <v>0.29160718347454312</v>
      </c>
      <c r="AA64" s="20">
        <v>0.70839281652545683</v>
      </c>
      <c r="AB64" s="21">
        <v>1</v>
      </c>
    </row>
    <row r="65" spans="1:28" ht="90" outlineLevel="2" x14ac:dyDescent="0.25">
      <c r="A65" s="15" t="s">
        <v>262</v>
      </c>
      <c r="B65" s="16" t="s">
        <v>264</v>
      </c>
      <c r="C65" s="16" t="s">
        <v>31</v>
      </c>
      <c r="D65" s="16" t="s">
        <v>60</v>
      </c>
      <c r="E65" s="16" t="s">
        <v>52</v>
      </c>
      <c r="F65" s="16" t="s">
        <v>33</v>
      </c>
      <c r="G65" s="16">
        <v>1112</v>
      </c>
      <c r="H65" s="16">
        <v>3480</v>
      </c>
      <c r="I65" s="17" t="s">
        <v>61</v>
      </c>
      <c r="J65" s="18">
        <v>84006924</v>
      </c>
      <c r="K65" s="19">
        <v>84006924</v>
      </c>
      <c r="L65" s="19">
        <v>0</v>
      </c>
      <c r="M65" s="19">
        <v>0</v>
      </c>
      <c r="N65" s="19">
        <v>0</v>
      </c>
      <c r="O65" s="19">
        <v>84006924</v>
      </c>
      <c r="P65" s="19">
        <v>0</v>
      </c>
      <c r="Q65" s="19">
        <v>59509908</v>
      </c>
      <c r="R65" s="19">
        <v>0</v>
      </c>
      <c r="S65" s="19">
        <v>24497016</v>
      </c>
      <c r="T65" s="19">
        <v>24497016</v>
      </c>
      <c r="U65" s="19">
        <v>0</v>
      </c>
      <c r="V65" s="19">
        <v>0</v>
      </c>
      <c r="W65" s="19">
        <v>0</v>
      </c>
      <c r="X65" s="19">
        <v>0</v>
      </c>
      <c r="Y65" s="20">
        <v>0.29160710609996859</v>
      </c>
      <c r="Z65" s="20">
        <v>0.29160710609996859</v>
      </c>
      <c r="AA65" s="20">
        <v>0.70839289390003135</v>
      </c>
      <c r="AB65" s="21">
        <v>1</v>
      </c>
    </row>
    <row r="66" spans="1:28" ht="75" outlineLevel="2" x14ac:dyDescent="0.25">
      <c r="A66" s="15" t="s">
        <v>262</v>
      </c>
      <c r="B66" s="16" t="s">
        <v>264</v>
      </c>
      <c r="C66" s="16" t="s">
        <v>31</v>
      </c>
      <c r="D66" s="16" t="s">
        <v>62</v>
      </c>
      <c r="E66" s="16" t="s">
        <v>52</v>
      </c>
      <c r="F66" s="16" t="s">
        <v>33</v>
      </c>
      <c r="G66" s="16">
        <v>1112</v>
      </c>
      <c r="H66" s="16">
        <v>3480</v>
      </c>
      <c r="I66" s="17" t="s">
        <v>63</v>
      </c>
      <c r="J66" s="18">
        <v>262118647</v>
      </c>
      <c r="K66" s="19">
        <v>262118647</v>
      </c>
      <c r="L66" s="19">
        <v>0</v>
      </c>
      <c r="M66" s="19">
        <v>0</v>
      </c>
      <c r="N66" s="19">
        <v>0</v>
      </c>
      <c r="O66" s="19">
        <v>262118647</v>
      </c>
      <c r="P66" s="19">
        <v>0</v>
      </c>
      <c r="Q66" s="19">
        <v>205907428.36000001</v>
      </c>
      <c r="R66" s="19">
        <v>0</v>
      </c>
      <c r="S66" s="19">
        <v>56211218.640000001</v>
      </c>
      <c r="T66" s="19">
        <v>56211218.640000001</v>
      </c>
      <c r="U66" s="19">
        <v>0</v>
      </c>
      <c r="V66" s="19">
        <v>0</v>
      </c>
      <c r="W66" s="19">
        <v>0</v>
      </c>
      <c r="X66" s="19">
        <v>-1.4901161193847656E-8</v>
      </c>
      <c r="Y66" s="20">
        <v>0.21444952231879941</v>
      </c>
      <c r="Z66" s="20">
        <v>0.21444952231879941</v>
      </c>
      <c r="AA66" s="20">
        <v>0.78555047768120068</v>
      </c>
      <c r="AB66" s="21">
        <v>1</v>
      </c>
    </row>
    <row r="67" spans="1:28" outlineLevel="2" x14ac:dyDescent="0.25">
      <c r="A67" s="15" t="s">
        <v>262</v>
      </c>
      <c r="B67" s="16" t="s">
        <v>288</v>
      </c>
      <c r="C67" s="16" t="s">
        <v>31</v>
      </c>
      <c r="D67" s="16" t="s">
        <v>32</v>
      </c>
      <c r="E67" s="16"/>
      <c r="F67" s="16" t="s">
        <v>33</v>
      </c>
      <c r="G67" s="16">
        <v>1111</v>
      </c>
      <c r="H67" s="16">
        <v>3480</v>
      </c>
      <c r="I67" s="17" t="s">
        <v>34</v>
      </c>
      <c r="J67" s="18">
        <v>485939840</v>
      </c>
      <c r="K67" s="19">
        <v>485939840</v>
      </c>
      <c r="L67" s="19">
        <v>0</v>
      </c>
      <c r="M67" s="19">
        <v>0</v>
      </c>
      <c r="N67" s="19">
        <v>0</v>
      </c>
      <c r="O67" s="19">
        <v>485939840</v>
      </c>
      <c r="P67" s="19">
        <v>0</v>
      </c>
      <c r="Q67" s="19">
        <v>0</v>
      </c>
      <c r="R67" s="19">
        <v>0</v>
      </c>
      <c r="S67" s="19">
        <v>116990213.42</v>
      </c>
      <c r="T67" s="19">
        <v>116990213.42</v>
      </c>
      <c r="U67" s="19">
        <v>368949626.57999998</v>
      </c>
      <c r="V67" s="19">
        <v>368949626.57999998</v>
      </c>
      <c r="W67" s="19">
        <v>0</v>
      </c>
      <c r="X67" s="19">
        <v>368949626.57999998</v>
      </c>
      <c r="Y67" s="20">
        <v>0.24075040527650501</v>
      </c>
      <c r="Z67" s="20">
        <v>0.24075040527650501</v>
      </c>
      <c r="AA67" s="20">
        <v>0</v>
      </c>
      <c r="AB67" s="21">
        <v>0.24075040527650501</v>
      </c>
    </row>
    <row r="68" spans="1:28" outlineLevel="2" x14ac:dyDescent="0.25">
      <c r="A68" s="15" t="s">
        <v>262</v>
      </c>
      <c r="B68" s="16" t="s">
        <v>288</v>
      </c>
      <c r="C68" s="16" t="s">
        <v>31</v>
      </c>
      <c r="D68" s="16" t="s">
        <v>35</v>
      </c>
      <c r="E68" s="16"/>
      <c r="F68" s="16" t="s">
        <v>33</v>
      </c>
      <c r="G68" s="16">
        <v>1111</v>
      </c>
      <c r="H68" s="16">
        <v>3480</v>
      </c>
      <c r="I68" s="17" t="s">
        <v>36</v>
      </c>
      <c r="J68" s="18">
        <v>250000</v>
      </c>
      <c r="K68" s="19">
        <v>250000</v>
      </c>
      <c r="L68" s="19">
        <v>0</v>
      </c>
      <c r="M68" s="19">
        <v>1000000</v>
      </c>
      <c r="N68" s="19">
        <v>0</v>
      </c>
      <c r="O68" s="19">
        <v>1250000</v>
      </c>
      <c r="P68" s="19">
        <v>0</v>
      </c>
      <c r="Q68" s="19">
        <v>0</v>
      </c>
      <c r="R68" s="19">
        <v>0</v>
      </c>
      <c r="S68" s="19">
        <v>171525</v>
      </c>
      <c r="T68" s="19">
        <v>171525</v>
      </c>
      <c r="U68" s="19">
        <v>78475</v>
      </c>
      <c r="V68" s="19">
        <v>78475</v>
      </c>
      <c r="W68" s="19">
        <v>0</v>
      </c>
      <c r="X68" s="19">
        <v>1078475</v>
      </c>
      <c r="Y68" s="20">
        <v>0.68610000000000004</v>
      </c>
      <c r="Z68" s="20">
        <v>0.13722000000000001</v>
      </c>
      <c r="AA68" s="20">
        <v>0</v>
      </c>
      <c r="AB68" s="21">
        <v>0.13722000000000001</v>
      </c>
    </row>
    <row r="69" spans="1:28" outlineLevel="2" x14ac:dyDescent="0.25">
      <c r="A69" s="15" t="s">
        <v>262</v>
      </c>
      <c r="B69" s="16" t="s">
        <v>288</v>
      </c>
      <c r="C69" s="16" t="s">
        <v>31</v>
      </c>
      <c r="D69" s="16" t="s">
        <v>37</v>
      </c>
      <c r="E69" s="16"/>
      <c r="F69" s="16" t="s">
        <v>33</v>
      </c>
      <c r="G69" s="16">
        <v>1111</v>
      </c>
      <c r="H69" s="16">
        <v>3480</v>
      </c>
      <c r="I69" s="17" t="s">
        <v>38</v>
      </c>
      <c r="J69" s="18">
        <v>3399060</v>
      </c>
      <c r="K69" s="19">
        <v>3399060</v>
      </c>
      <c r="L69" s="19">
        <v>0</v>
      </c>
      <c r="M69" s="19">
        <v>0</v>
      </c>
      <c r="N69" s="19">
        <v>0</v>
      </c>
      <c r="O69" s="19">
        <v>3399060</v>
      </c>
      <c r="P69" s="19">
        <v>0</v>
      </c>
      <c r="Q69" s="19">
        <v>0</v>
      </c>
      <c r="R69" s="19">
        <v>0</v>
      </c>
      <c r="S69" s="19">
        <v>7798.45</v>
      </c>
      <c r="T69" s="19">
        <v>7798.45</v>
      </c>
      <c r="U69" s="19">
        <v>3391261.55</v>
      </c>
      <c r="V69" s="19">
        <v>3391261.55</v>
      </c>
      <c r="W69" s="19">
        <v>0</v>
      </c>
      <c r="X69" s="19">
        <v>3391261.55</v>
      </c>
      <c r="Y69" s="20">
        <v>2.2942960700899659E-3</v>
      </c>
      <c r="Z69" s="20">
        <v>2.2942960700899659E-3</v>
      </c>
      <c r="AA69" s="20">
        <v>0</v>
      </c>
      <c r="AB69" s="21">
        <v>2.2942960700899659E-3</v>
      </c>
    </row>
    <row r="70" spans="1:28" outlineLevel="2" x14ac:dyDescent="0.25">
      <c r="A70" s="15" t="s">
        <v>262</v>
      </c>
      <c r="B70" s="16" t="s">
        <v>288</v>
      </c>
      <c r="C70" s="16" t="s">
        <v>31</v>
      </c>
      <c r="D70" s="16" t="s">
        <v>41</v>
      </c>
      <c r="E70" s="16"/>
      <c r="F70" s="16" t="s">
        <v>33</v>
      </c>
      <c r="G70" s="16">
        <v>1111</v>
      </c>
      <c r="H70" s="16">
        <v>3480</v>
      </c>
      <c r="I70" s="17" t="s">
        <v>42</v>
      </c>
      <c r="J70" s="18">
        <v>188183068</v>
      </c>
      <c r="K70" s="19">
        <v>188183068</v>
      </c>
      <c r="L70" s="19">
        <v>0</v>
      </c>
      <c r="M70" s="19">
        <v>0</v>
      </c>
      <c r="N70" s="19">
        <v>0</v>
      </c>
      <c r="O70" s="19">
        <v>188183068</v>
      </c>
      <c r="P70" s="19">
        <v>0</v>
      </c>
      <c r="Q70" s="19">
        <v>0</v>
      </c>
      <c r="R70" s="19">
        <v>0</v>
      </c>
      <c r="S70" s="19">
        <v>43278292.07</v>
      </c>
      <c r="T70" s="19">
        <v>43278292.07</v>
      </c>
      <c r="U70" s="19">
        <v>144904775.93000001</v>
      </c>
      <c r="V70" s="19">
        <v>144904775.93000001</v>
      </c>
      <c r="W70" s="19">
        <v>0</v>
      </c>
      <c r="X70" s="19">
        <v>144904775.93000001</v>
      </c>
      <c r="Y70" s="20">
        <v>0.22997973478676625</v>
      </c>
      <c r="Z70" s="20">
        <v>0.22997973478676625</v>
      </c>
      <c r="AA70" s="20">
        <v>0</v>
      </c>
      <c r="AB70" s="21">
        <v>0.22997973478676625</v>
      </c>
    </row>
    <row r="71" spans="1:28" ht="30" outlineLevel="2" x14ac:dyDescent="0.25">
      <c r="A71" s="15" t="s">
        <v>262</v>
      </c>
      <c r="B71" s="16" t="s">
        <v>288</v>
      </c>
      <c r="C71" s="16" t="s">
        <v>31</v>
      </c>
      <c r="D71" s="16" t="s">
        <v>43</v>
      </c>
      <c r="E71" s="16"/>
      <c r="F71" s="16" t="s">
        <v>33</v>
      </c>
      <c r="G71" s="16">
        <v>1111</v>
      </c>
      <c r="H71" s="16">
        <v>3480</v>
      </c>
      <c r="I71" s="17" t="s">
        <v>44</v>
      </c>
      <c r="J71" s="18">
        <v>224357641</v>
      </c>
      <c r="K71" s="19">
        <v>224357641</v>
      </c>
      <c r="L71" s="19">
        <v>0</v>
      </c>
      <c r="M71" s="19">
        <v>0</v>
      </c>
      <c r="N71" s="19">
        <v>0</v>
      </c>
      <c r="O71" s="19">
        <v>224357641</v>
      </c>
      <c r="P71" s="19">
        <v>0</v>
      </c>
      <c r="Q71" s="19">
        <v>0</v>
      </c>
      <c r="R71" s="19">
        <v>0</v>
      </c>
      <c r="S71" s="19">
        <v>55485249.990000002</v>
      </c>
      <c r="T71" s="19">
        <v>55485249.990000002</v>
      </c>
      <c r="U71" s="19">
        <v>168872391.00999999</v>
      </c>
      <c r="V71" s="19">
        <v>168872391.00999999</v>
      </c>
      <c r="W71" s="19">
        <v>0</v>
      </c>
      <c r="X71" s="19">
        <v>168872391.00999999</v>
      </c>
      <c r="Y71" s="20">
        <v>0.24730715540907297</v>
      </c>
      <c r="Z71" s="20">
        <v>0.24730715540907297</v>
      </c>
      <c r="AA71" s="20">
        <v>0</v>
      </c>
      <c r="AB71" s="21">
        <v>0.24730715540907297</v>
      </c>
    </row>
    <row r="72" spans="1:28" outlineLevel="2" x14ac:dyDescent="0.25">
      <c r="A72" s="15" t="s">
        <v>262</v>
      </c>
      <c r="B72" s="16" t="s">
        <v>288</v>
      </c>
      <c r="C72" s="16" t="s">
        <v>31</v>
      </c>
      <c r="D72" s="16" t="s">
        <v>45</v>
      </c>
      <c r="E72" s="16"/>
      <c r="F72" s="16" t="s">
        <v>33</v>
      </c>
      <c r="G72" s="16">
        <v>1111</v>
      </c>
      <c r="H72" s="16">
        <v>3480</v>
      </c>
      <c r="I72" s="17" t="s">
        <v>46</v>
      </c>
      <c r="J72" s="18">
        <v>90450558</v>
      </c>
      <c r="K72" s="19">
        <v>90450558</v>
      </c>
      <c r="L72" s="19">
        <v>0</v>
      </c>
      <c r="M72" s="19">
        <v>0</v>
      </c>
      <c r="N72" s="19">
        <v>0</v>
      </c>
      <c r="O72" s="19">
        <v>90450558</v>
      </c>
      <c r="P72" s="19">
        <v>0</v>
      </c>
      <c r="Q72" s="19">
        <v>0</v>
      </c>
      <c r="R72" s="19">
        <v>0</v>
      </c>
      <c r="S72" s="19">
        <v>1354310.59</v>
      </c>
      <c r="T72" s="19">
        <v>1354310.59</v>
      </c>
      <c r="U72" s="19">
        <v>89096247.409999996</v>
      </c>
      <c r="V72" s="19">
        <v>89096247.409999996</v>
      </c>
      <c r="W72" s="19">
        <v>0</v>
      </c>
      <c r="X72" s="19">
        <v>89096247.409999996</v>
      </c>
      <c r="Y72" s="20">
        <v>1.4972937922616244E-2</v>
      </c>
      <c r="Z72" s="20">
        <v>1.4972937922616244E-2</v>
      </c>
      <c r="AA72" s="20">
        <v>0</v>
      </c>
      <c r="AB72" s="21">
        <v>1.4972937922616244E-2</v>
      </c>
    </row>
    <row r="73" spans="1:28" outlineLevel="2" x14ac:dyDescent="0.25">
      <c r="A73" s="15" t="s">
        <v>262</v>
      </c>
      <c r="B73" s="16" t="s">
        <v>288</v>
      </c>
      <c r="C73" s="16" t="s">
        <v>31</v>
      </c>
      <c r="D73" s="16" t="s">
        <v>47</v>
      </c>
      <c r="E73" s="16"/>
      <c r="F73" s="16" t="s">
        <v>33</v>
      </c>
      <c r="G73" s="16">
        <v>1111</v>
      </c>
      <c r="H73" s="16">
        <v>3480</v>
      </c>
      <c r="I73" s="17" t="s">
        <v>48</v>
      </c>
      <c r="J73" s="18">
        <v>79388439</v>
      </c>
      <c r="K73" s="19">
        <v>79388439</v>
      </c>
      <c r="L73" s="19">
        <v>0</v>
      </c>
      <c r="M73" s="19">
        <v>-1700000</v>
      </c>
      <c r="N73" s="19">
        <v>0</v>
      </c>
      <c r="O73" s="19">
        <v>77688439</v>
      </c>
      <c r="P73" s="19">
        <v>0</v>
      </c>
      <c r="Q73" s="19">
        <v>0</v>
      </c>
      <c r="R73" s="19">
        <v>0</v>
      </c>
      <c r="S73" s="19">
        <v>77636753.140000001</v>
      </c>
      <c r="T73" s="19">
        <v>77636753.140000001</v>
      </c>
      <c r="U73" s="19">
        <v>51685.86</v>
      </c>
      <c r="V73" s="19">
        <v>1751685.86</v>
      </c>
      <c r="W73" s="19">
        <v>0</v>
      </c>
      <c r="X73" s="19">
        <v>51685.859999999404</v>
      </c>
      <c r="Y73" s="20">
        <v>0.97793525251201874</v>
      </c>
      <c r="Z73" s="20">
        <v>0.99933470332696483</v>
      </c>
      <c r="AA73" s="20">
        <v>0</v>
      </c>
      <c r="AB73" s="21">
        <v>0.99933470332696483</v>
      </c>
    </row>
    <row r="74" spans="1:28" outlineLevel="2" x14ac:dyDescent="0.25">
      <c r="A74" s="15" t="s">
        <v>262</v>
      </c>
      <c r="B74" s="16" t="s">
        <v>288</v>
      </c>
      <c r="C74" s="16" t="s">
        <v>31</v>
      </c>
      <c r="D74" s="16" t="s">
        <v>49</v>
      </c>
      <c r="E74" s="16"/>
      <c r="F74" s="16" t="s">
        <v>33</v>
      </c>
      <c r="G74" s="16">
        <v>1111</v>
      </c>
      <c r="H74" s="16">
        <v>3480</v>
      </c>
      <c r="I74" s="17" t="s">
        <v>50</v>
      </c>
      <c r="J74" s="18">
        <v>123051250</v>
      </c>
      <c r="K74" s="19">
        <v>123051250</v>
      </c>
      <c r="L74" s="19">
        <v>0</v>
      </c>
      <c r="M74" s="19">
        <v>0</v>
      </c>
      <c r="N74" s="19">
        <v>0</v>
      </c>
      <c r="O74" s="19">
        <v>123051250</v>
      </c>
      <c r="P74" s="19">
        <v>0</v>
      </c>
      <c r="Q74" s="19">
        <v>0</v>
      </c>
      <c r="R74" s="19">
        <v>0</v>
      </c>
      <c r="S74" s="19">
        <v>28362330.879999999</v>
      </c>
      <c r="T74" s="19">
        <v>28362330.879999999</v>
      </c>
      <c r="U74" s="19">
        <v>94688919.120000005</v>
      </c>
      <c r="V74" s="19">
        <v>94688919.120000005</v>
      </c>
      <c r="W74" s="19">
        <v>0</v>
      </c>
      <c r="X74" s="19">
        <v>94688919.120000005</v>
      </c>
      <c r="Y74" s="20">
        <v>0.23049201759429505</v>
      </c>
      <c r="Z74" s="20">
        <v>0.23049201759429505</v>
      </c>
      <c r="AA74" s="20">
        <v>0</v>
      </c>
      <c r="AB74" s="21">
        <v>0.23049201759429505</v>
      </c>
    </row>
    <row r="75" spans="1:28" ht="120" outlineLevel="2" x14ac:dyDescent="0.25">
      <c r="A75" s="15" t="s">
        <v>262</v>
      </c>
      <c r="B75" s="16" t="s">
        <v>288</v>
      </c>
      <c r="C75" s="16" t="s">
        <v>31</v>
      </c>
      <c r="D75" s="16" t="s">
        <v>51</v>
      </c>
      <c r="E75" s="16" t="s">
        <v>52</v>
      </c>
      <c r="F75" s="16" t="s">
        <v>33</v>
      </c>
      <c r="G75" s="16">
        <v>1112</v>
      </c>
      <c r="H75" s="16">
        <v>3480</v>
      </c>
      <c r="I75" s="17" t="s">
        <v>53</v>
      </c>
      <c r="J75" s="18">
        <v>102490098</v>
      </c>
      <c r="K75" s="19">
        <v>102490098</v>
      </c>
      <c r="L75" s="19">
        <v>0</v>
      </c>
      <c r="M75" s="19">
        <v>0</v>
      </c>
      <c r="N75" s="19">
        <v>0</v>
      </c>
      <c r="O75" s="19">
        <v>102490098</v>
      </c>
      <c r="P75" s="19">
        <v>0</v>
      </c>
      <c r="Q75" s="19">
        <v>74209171</v>
      </c>
      <c r="R75" s="19">
        <v>0</v>
      </c>
      <c r="S75" s="19">
        <v>28280927</v>
      </c>
      <c r="T75" s="19">
        <v>28280927</v>
      </c>
      <c r="U75" s="19">
        <v>0</v>
      </c>
      <c r="V75" s="19">
        <v>0</v>
      </c>
      <c r="W75" s="19">
        <v>0</v>
      </c>
      <c r="X75" s="19">
        <v>0</v>
      </c>
      <c r="Y75" s="20">
        <v>0.27593813989718302</v>
      </c>
      <c r="Z75" s="20">
        <v>0.27593813989718302</v>
      </c>
      <c r="AA75" s="20">
        <v>0.72406186010281692</v>
      </c>
      <c r="AB75" s="21">
        <v>1</v>
      </c>
    </row>
    <row r="76" spans="1:28" ht="75" outlineLevel="2" x14ac:dyDescent="0.25">
      <c r="A76" s="15" t="s">
        <v>262</v>
      </c>
      <c r="B76" s="16" t="s">
        <v>288</v>
      </c>
      <c r="C76" s="16" t="s">
        <v>31</v>
      </c>
      <c r="D76" s="16" t="s">
        <v>54</v>
      </c>
      <c r="E76" s="16" t="s">
        <v>52</v>
      </c>
      <c r="F76" s="16" t="s">
        <v>33</v>
      </c>
      <c r="G76" s="16">
        <v>1112</v>
      </c>
      <c r="H76" s="16">
        <v>3480</v>
      </c>
      <c r="I76" s="17" t="s">
        <v>55</v>
      </c>
      <c r="J76" s="18">
        <v>5540005</v>
      </c>
      <c r="K76" s="19">
        <v>5540005</v>
      </c>
      <c r="L76" s="19">
        <v>0</v>
      </c>
      <c r="M76" s="19">
        <v>0</v>
      </c>
      <c r="N76" s="19">
        <v>0</v>
      </c>
      <c r="O76" s="19">
        <v>5540005</v>
      </c>
      <c r="P76" s="19">
        <v>0</v>
      </c>
      <c r="Q76" s="19">
        <v>4012877</v>
      </c>
      <c r="R76" s="19">
        <v>0</v>
      </c>
      <c r="S76" s="19">
        <v>1527128</v>
      </c>
      <c r="T76" s="19">
        <v>1527128</v>
      </c>
      <c r="U76" s="19">
        <v>0</v>
      </c>
      <c r="V76" s="19">
        <v>0</v>
      </c>
      <c r="W76" s="19">
        <v>0</v>
      </c>
      <c r="X76" s="19">
        <v>0</v>
      </c>
      <c r="Y76" s="20">
        <v>0.2756546248604469</v>
      </c>
      <c r="Z76" s="20">
        <v>0.2756546248604469</v>
      </c>
      <c r="AA76" s="20">
        <v>0.7243453751395531</v>
      </c>
      <c r="AB76" s="21">
        <v>1</v>
      </c>
    </row>
    <row r="77" spans="1:28" ht="120" outlineLevel="2" x14ac:dyDescent="0.25">
      <c r="A77" s="15" t="s">
        <v>262</v>
      </c>
      <c r="B77" s="16" t="s">
        <v>288</v>
      </c>
      <c r="C77" s="16" t="s">
        <v>31</v>
      </c>
      <c r="D77" s="16" t="s">
        <v>56</v>
      </c>
      <c r="E77" s="16" t="s">
        <v>52</v>
      </c>
      <c r="F77" s="16" t="s">
        <v>33</v>
      </c>
      <c r="G77" s="16">
        <v>1112</v>
      </c>
      <c r="H77" s="16">
        <v>3480</v>
      </c>
      <c r="I77" s="17" t="s">
        <v>57</v>
      </c>
      <c r="J77" s="18">
        <v>18536760</v>
      </c>
      <c r="K77" s="19">
        <v>18536760</v>
      </c>
      <c r="L77" s="19">
        <v>0</v>
      </c>
      <c r="M77" s="19">
        <v>0</v>
      </c>
      <c r="N77" s="19">
        <v>0</v>
      </c>
      <c r="O77" s="19">
        <v>18536760</v>
      </c>
      <c r="P77" s="19">
        <v>0</v>
      </c>
      <c r="Q77" s="19">
        <v>14188352</v>
      </c>
      <c r="R77" s="19">
        <v>0</v>
      </c>
      <c r="S77" s="19">
        <v>4348408</v>
      </c>
      <c r="T77" s="19">
        <v>4348408</v>
      </c>
      <c r="U77" s="19">
        <v>0</v>
      </c>
      <c r="V77" s="19">
        <v>0</v>
      </c>
      <c r="W77" s="19">
        <v>0</v>
      </c>
      <c r="X77" s="19">
        <v>0</v>
      </c>
      <c r="Y77" s="20">
        <v>0.23458295840265506</v>
      </c>
      <c r="Z77" s="20">
        <v>0.23458295840265506</v>
      </c>
      <c r="AA77" s="20">
        <v>0.76541704159734492</v>
      </c>
      <c r="AB77" s="21">
        <v>1</v>
      </c>
    </row>
    <row r="78" spans="1:28" ht="90" outlineLevel="2" x14ac:dyDescent="0.25">
      <c r="A78" s="15" t="s">
        <v>262</v>
      </c>
      <c r="B78" s="16" t="s">
        <v>288</v>
      </c>
      <c r="C78" s="16" t="s">
        <v>31</v>
      </c>
      <c r="D78" s="16" t="s">
        <v>58</v>
      </c>
      <c r="E78" s="16" t="s">
        <v>52</v>
      </c>
      <c r="F78" s="16" t="s">
        <v>33</v>
      </c>
      <c r="G78" s="16">
        <v>1112</v>
      </c>
      <c r="H78" s="16">
        <v>3480</v>
      </c>
      <c r="I78" s="17" t="s">
        <v>59</v>
      </c>
      <c r="J78" s="18">
        <v>33240032</v>
      </c>
      <c r="K78" s="19">
        <v>33240032</v>
      </c>
      <c r="L78" s="19">
        <v>0</v>
      </c>
      <c r="M78" s="19">
        <v>0</v>
      </c>
      <c r="N78" s="19">
        <v>0</v>
      </c>
      <c r="O78" s="19">
        <v>33240032</v>
      </c>
      <c r="P78" s="19">
        <v>0</v>
      </c>
      <c r="Q78" s="19">
        <v>24077305</v>
      </c>
      <c r="R78" s="19">
        <v>0</v>
      </c>
      <c r="S78" s="19">
        <v>9162727</v>
      </c>
      <c r="T78" s="19">
        <v>9162727</v>
      </c>
      <c r="U78" s="19">
        <v>0</v>
      </c>
      <c r="V78" s="19">
        <v>0</v>
      </c>
      <c r="W78" s="19">
        <v>0</v>
      </c>
      <c r="X78" s="19">
        <v>0</v>
      </c>
      <c r="Y78" s="20">
        <v>0.27565337482226249</v>
      </c>
      <c r="Z78" s="20">
        <v>0.27565337482226249</v>
      </c>
      <c r="AA78" s="20">
        <v>0.72434662517773751</v>
      </c>
      <c r="AB78" s="21">
        <v>1</v>
      </c>
    </row>
    <row r="79" spans="1:28" ht="90" outlineLevel="2" x14ac:dyDescent="0.25">
      <c r="A79" s="15" t="s">
        <v>262</v>
      </c>
      <c r="B79" s="16" t="s">
        <v>288</v>
      </c>
      <c r="C79" s="16" t="s">
        <v>31</v>
      </c>
      <c r="D79" s="16" t="s">
        <v>60</v>
      </c>
      <c r="E79" s="16" t="s">
        <v>52</v>
      </c>
      <c r="F79" s="16" t="s">
        <v>33</v>
      </c>
      <c r="G79" s="16">
        <v>1112</v>
      </c>
      <c r="H79" s="16">
        <v>3480</v>
      </c>
      <c r="I79" s="17" t="s">
        <v>61</v>
      </c>
      <c r="J79" s="18">
        <v>16620016</v>
      </c>
      <c r="K79" s="19">
        <v>16620016</v>
      </c>
      <c r="L79" s="19">
        <v>0</v>
      </c>
      <c r="M79" s="19">
        <v>0</v>
      </c>
      <c r="N79" s="19">
        <v>0</v>
      </c>
      <c r="O79" s="19">
        <v>16620016</v>
      </c>
      <c r="P79" s="19">
        <v>0</v>
      </c>
      <c r="Q79" s="19">
        <v>12038644</v>
      </c>
      <c r="R79" s="19">
        <v>0</v>
      </c>
      <c r="S79" s="19">
        <v>4581372</v>
      </c>
      <c r="T79" s="19">
        <v>4581372</v>
      </c>
      <c r="U79" s="19">
        <v>0</v>
      </c>
      <c r="V79" s="19">
        <v>0</v>
      </c>
      <c r="W79" s="19">
        <v>0</v>
      </c>
      <c r="X79" s="19">
        <v>0</v>
      </c>
      <c r="Y79" s="20">
        <v>0.27565388625377979</v>
      </c>
      <c r="Z79" s="20">
        <v>0.27565388625377979</v>
      </c>
      <c r="AA79" s="20">
        <v>0.72434611374622027</v>
      </c>
      <c r="AB79" s="21">
        <v>1</v>
      </c>
    </row>
    <row r="80" spans="1:28" ht="75" outlineLevel="2" x14ac:dyDescent="0.25">
      <c r="A80" s="15" t="s">
        <v>262</v>
      </c>
      <c r="B80" s="16" t="s">
        <v>288</v>
      </c>
      <c r="C80" s="16" t="s">
        <v>31</v>
      </c>
      <c r="D80" s="16" t="s">
        <v>62</v>
      </c>
      <c r="E80" s="16" t="s">
        <v>52</v>
      </c>
      <c r="F80" s="16" t="s">
        <v>33</v>
      </c>
      <c r="G80" s="16">
        <v>1112</v>
      </c>
      <c r="H80" s="16">
        <v>3480</v>
      </c>
      <c r="I80" s="17" t="s">
        <v>63</v>
      </c>
      <c r="J80" s="18">
        <v>51857822</v>
      </c>
      <c r="K80" s="19">
        <v>51857822</v>
      </c>
      <c r="L80" s="19">
        <v>0</v>
      </c>
      <c r="M80" s="19">
        <v>0</v>
      </c>
      <c r="N80" s="19">
        <v>0</v>
      </c>
      <c r="O80" s="19">
        <v>51857822</v>
      </c>
      <c r="P80" s="19">
        <v>0</v>
      </c>
      <c r="Q80" s="19">
        <v>41654519.939999998</v>
      </c>
      <c r="R80" s="19">
        <v>0</v>
      </c>
      <c r="S80" s="19">
        <v>10203302.060000001</v>
      </c>
      <c r="T80" s="19">
        <v>10203302.060000001</v>
      </c>
      <c r="U80" s="19">
        <v>0</v>
      </c>
      <c r="V80" s="19">
        <v>0</v>
      </c>
      <c r="W80" s="19">
        <v>0</v>
      </c>
      <c r="X80" s="19">
        <v>1.862645149230957E-9</v>
      </c>
      <c r="Y80" s="20">
        <v>0.19675531417420503</v>
      </c>
      <c r="Z80" s="20">
        <v>0.19675531417420503</v>
      </c>
      <c r="AA80" s="20">
        <v>0.803244685825795</v>
      </c>
      <c r="AB80" s="21">
        <v>1</v>
      </c>
    </row>
    <row r="81" spans="1:28" outlineLevel="2" x14ac:dyDescent="0.25">
      <c r="A81" s="15" t="s">
        <v>295</v>
      </c>
      <c r="B81" s="16" t="s">
        <v>30</v>
      </c>
      <c r="C81" s="16" t="s">
        <v>31</v>
      </c>
      <c r="D81" s="16" t="s">
        <v>32</v>
      </c>
      <c r="E81" s="16"/>
      <c r="F81" s="16" t="s">
        <v>33</v>
      </c>
      <c r="G81" s="16">
        <v>1111</v>
      </c>
      <c r="H81" s="16">
        <v>3480</v>
      </c>
      <c r="I81" s="17" t="s">
        <v>34</v>
      </c>
      <c r="J81" s="18">
        <v>925701718</v>
      </c>
      <c r="K81" s="19">
        <v>925701718</v>
      </c>
      <c r="L81" s="19">
        <v>0</v>
      </c>
      <c r="M81" s="19">
        <v>2361328</v>
      </c>
      <c r="N81" s="19">
        <v>0</v>
      </c>
      <c r="O81" s="19">
        <v>928063046</v>
      </c>
      <c r="P81" s="19">
        <v>0</v>
      </c>
      <c r="Q81" s="19">
        <v>0</v>
      </c>
      <c r="R81" s="19">
        <v>0</v>
      </c>
      <c r="S81" s="19">
        <v>204262909.84999999</v>
      </c>
      <c r="T81" s="19">
        <v>204262909.84999999</v>
      </c>
      <c r="U81" s="19">
        <v>721438808.14999998</v>
      </c>
      <c r="V81" s="19">
        <v>721438808.14999998</v>
      </c>
      <c r="W81" s="19">
        <v>0</v>
      </c>
      <c r="X81" s="19">
        <v>723800136.14999998</v>
      </c>
      <c r="Y81" s="20">
        <v>0.22065737362064611</v>
      </c>
      <c r="Z81" s="20">
        <v>0.22009594146689038</v>
      </c>
      <c r="AA81" s="20">
        <v>0</v>
      </c>
      <c r="AB81" s="21">
        <v>0.22009594146689038</v>
      </c>
    </row>
    <row r="82" spans="1:28" outlineLevel="2" x14ac:dyDescent="0.25">
      <c r="A82" s="15" t="s">
        <v>295</v>
      </c>
      <c r="B82" s="16" t="s">
        <v>30</v>
      </c>
      <c r="C82" s="16" t="s">
        <v>31</v>
      </c>
      <c r="D82" s="16" t="s">
        <v>35</v>
      </c>
      <c r="E82" s="16"/>
      <c r="F82" s="16" t="s">
        <v>33</v>
      </c>
      <c r="G82" s="16">
        <v>1111</v>
      </c>
      <c r="H82" s="16">
        <v>3480</v>
      </c>
      <c r="I82" s="17" t="s">
        <v>36</v>
      </c>
      <c r="J82" s="18">
        <v>2982927</v>
      </c>
      <c r="K82" s="19">
        <v>2982927</v>
      </c>
      <c r="L82" s="19">
        <v>0</v>
      </c>
      <c r="M82" s="19">
        <v>1000000</v>
      </c>
      <c r="N82" s="19">
        <v>0</v>
      </c>
      <c r="O82" s="19">
        <v>3982927</v>
      </c>
      <c r="P82" s="19">
        <v>0</v>
      </c>
      <c r="Q82" s="19">
        <v>0</v>
      </c>
      <c r="R82" s="19">
        <v>0</v>
      </c>
      <c r="S82" s="19">
        <v>1151797.3999999999</v>
      </c>
      <c r="T82" s="19">
        <v>1151797.3999999999</v>
      </c>
      <c r="U82" s="19">
        <v>1831129.6</v>
      </c>
      <c r="V82" s="19">
        <v>1831129.6</v>
      </c>
      <c r="W82" s="19">
        <v>0</v>
      </c>
      <c r="X82" s="19">
        <v>2831129.6</v>
      </c>
      <c r="Y82" s="20">
        <v>0.38612993211030638</v>
      </c>
      <c r="Z82" s="20">
        <v>0.28918365814889402</v>
      </c>
      <c r="AA82" s="20">
        <v>0</v>
      </c>
      <c r="AB82" s="21">
        <v>0.28918365814889402</v>
      </c>
    </row>
    <row r="83" spans="1:28" outlineLevel="2" x14ac:dyDescent="0.25">
      <c r="A83" s="15" t="s">
        <v>295</v>
      </c>
      <c r="B83" s="16" t="s">
        <v>30</v>
      </c>
      <c r="C83" s="16" t="s">
        <v>31</v>
      </c>
      <c r="D83" s="16" t="s">
        <v>37</v>
      </c>
      <c r="E83" s="16"/>
      <c r="F83" s="16" t="s">
        <v>33</v>
      </c>
      <c r="G83" s="16">
        <v>1111</v>
      </c>
      <c r="H83" s="16">
        <v>3480</v>
      </c>
      <c r="I83" s="17" t="s">
        <v>38</v>
      </c>
      <c r="J83" s="18">
        <v>13462298</v>
      </c>
      <c r="K83" s="19">
        <v>13462298</v>
      </c>
      <c r="L83" s="19">
        <v>0</v>
      </c>
      <c r="M83" s="19">
        <v>0</v>
      </c>
      <c r="N83" s="19">
        <v>0</v>
      </c>
      <c r="O83" s="19">
        <v>13462298</v>
      </c>
      <c r="P83" s="19">
        <v>0</v>
      </c>
      <c r="Q83" s="19">
        <v>0</v>
      </c>
      <c r="R83" s="19">
        <v>0</v>
      </c>
      <c r="S83" s="19">
        <v>1698358.47</v>
      </c>
      <c r="T83" s="19">
        <v>1698358.47</v>
      </c>
      <c r="U83" s="19">
        <v>11763939.529999999</v>
      </c>
      <c r="V83" s="19">
        <v>11763939.529999999</v>
      </c>
      <c r="W83" s="19">
        <v>0</v>
      </c>
      <c r="X83" s="19">
        <v>11763939.529999999</v>
      </c>
      <c r="Y83" s="20">
        <v>0.12615665393828007</v>
      </c>
      <c r="Z83" s="20">
        <v>0.12615665393828007</v>
      </c>
      <c r="AA83" s="20">
        <v>0</v>
      </c>
      <c r="AB83" s="21">
        <v>0.12615665393828007</v>
      </c>
    </row>
    <row r="84" spans="1:28" outlineLevel="2" x14ac:dyDescent="0.25">
      <c r="A84" s="15" t="s">
        <v>295</v>
      </c>
      <c r="B84" s="16" t="s">
        <v>30</v>
      </c>
      <c r="C84" s="16" t="s">
        <v>31</v>
      </c>
      <c r="D84" s="16" t="s">
        <v>41</v>
      </c>
      <c r="E84" s="16"/>
      <c r="F84" s="16" t="s">
        <v>33</v>
      </c>
      <c r="G84" s="16">
        <v>1111</v>
      </c>
      <c r="H84" s="16">
        <v>3480</v>
      </c>
      <c r="I84" s="17" t="s">
        <v>42</v>
      </c>
      <c r="J84" s="18">
        <v>205128525</v>
      </c>
      <c r="K84" s="19">
        <v>205128525</v>
      </c>
      <c r="L84" s="19">
        <v>0</v>
      </c>
      <c r="M84" s="19">
        <v>0</v>
      </c>
      <c r="N84" s="19">
        <v>0</v>
      </c>
      <c r="O84" s="19">
        <v>205128525</v>
      </c>
      <c r="P84" s="19">
        <v>0</v>
      </c>
      <c r="Q84" s="19">
        <v>0</v>
      </c>
      <c r="R84" s="19">
        <v>0</v>
      </c>
      <c r="S84" s="19">
        <v>43905151.229999997</v>
      </c>
      <c r="T84" s="19">
        <v>43905151.229999997</v>
      </c>
      <c r="U84" s="19">
        <v>161223373.77000001</v>
      </c>
      <c r="V84" s="19">
        <v>161223373.77000001</v>
      </c>
      <c r="W84" s="19">
        <v>0</v>
      </c>
      <c r="X84" s="19">
        <v>161223373.77000001</v>
      </c>
      <c r="Y84" s="20">
        <v>0.21403727848186885</v>
      </c>
      <c r="Z84" s="20">
        <v>0.21403727848186885</v>
      </c>
      <c r="AA84" s="20">
        <v>0</v>
      </c>
      <c r="AB84" s="21">
        <v>0.21403727848186885</v>
      </c>
    </row>
    <row r="85" spans="1:28" ht="30" outlineLevel="2" x14ac:dyDescent="0.25">
      <c r="A85" s="15" t="s">
        <v>295</v>
      </c>
      <c r="B85" s="16" t="s">
        <v>30</v>
      </c>
      <c r="C85" s="16" t="s">
        <v>31</v>
      </c>
      <c r="D85" s="16" t="s">
        <v>43</v>
      </c>
      <c r="E85" s="16"/>
      <c r="F85" s="16" t="s">
        <v>33</v>
      </c>
      <c r="G85" s="16">
        <v>1111</v>
      </c>
      <c r="H85" s="16">
        <v>3480</v>
      </c>
      <c r="I85" s="17" t="s">
        <v>44</v>
      </c>
      <c r="J85" s="18">
        <v>406583531</v>
      </c>
      <c r="K85" s="19">
        <v>393583531</v>
      </c>
      <c r="L85" s="19">
        <v>0</v>
      </c>
      <c r="M85" s="19">
        <v>-3361328</v>
      </c>
      <c r="N85" s="19">
        <v>0</v>
      </c>
      <c r="O85" s="19">
        <v>390222203</v>
      </c>
      <c r="P85" s="19">
        <v>0</v>
      </c>
      <c r="Q85" s="19">
        <v>0</v>
      </c>
      <c r="R85" s="19">
        <v>0</v>
      </c>
      <c r="S85" s="19">
        <v>82860433.629999995</v>
      </c>
      <c r="T85" s="19">
        <v>82860433.629999995</v>
      </c>
      <c r="U85" s="19">
        <v>307361769.37</v>
      </c>
      <c r="V85" s="19">
        <v>310723097.37</v>
      </c>
      <c r="W85" s="19">
        <v>0</v>
      </c>
      <c r="X85" s="19">
        <v>307361769.37</v>
      </c>
      <c r="Y85" s="20">
        <v>0.21052820330025443</v>
      </c>
      <c r="Z85" s="20">
        <v>0.21234166839553206</v>
      </c>
      <c r="AA85" s="20">
        <v>0</v>
      </c>
      <c r="AB85" s="21">
        <v>0.21234166839553206</v>
      </c>
    </row>
    <row r="86" spans="1:28" outlineLevel="2" x14ac:dyDescent="0.25">
      <c r="A86" s="15" t="s">
        <v>295</v>
      </c>
      <c r="B86" s="16" t="s">
        <v>30</v>
      </c>
      <c r="C86" s="16" t="s">
        <v>31</v>
      </c>
      <c r="D86" s="16" t="s">
        <v>45</v>
      </c>
      <c r="E86" s="16"/>
      <c r="F86" s="16" t="s">
        <v>33</v>
      </c>
      <c r="G86" s="16">
        <v>1111</v>
      </c>
      <c r="H86" s="16">
        <v>3480</v>
      </c>
      <c r="I86" s="17" t="s">
        <v>46</v>
      </c>
      <c r="J86" s="18">
        <v>129292782</v>
      </c>
      <c r="K86" s="19">
        <v>129292782</v>
      </c>
      <c r="L86" s="19">
        <v>0</v>
      </c>
      <c r="M86" s="19">
        <v>0</v>
      </c>
      <c r="N86" s="19">
        <v>0</v>
      </c>
      <c r="O86" s="19">
        <v>129292782</v>
      </c>
      <c r="P86" s="19">
        <v>0</v>
      </c>
      <c r="Q86" s="19">
        <v>0</v>
      </c>
      <c r="R86" s="19">
        <v>0</v>
      </c>
      <c r="S86" s="19">
        <v>2181221.94</v>
      </c>
      <c r="T86" s="19">
        <v>2181221.94</v>
      </c>
      <c r="U86" s="19">
        <v>127111560.06</v>
      </c>
      <c r="V86" s="19">
        <v>127111560.06</v>
      </c>
      <c r="W86" s="19">
        <v>0</v>
      </c>
      <c r="X86" s="19">
        <v>127111560.06</v>
      </c>
      <c r="Y86" s="20">
        <v>1.6870407661272228E-2</v>
      </c>
      <c r="Z86" s="20">
        <v>1.6870407661272228E-2</v>
      </c>
      <c r="AA86" s="20">
        <v>0</v>
      </c>
      <c r="AB86" s="21">
        <v>1.6870407661272228E-2</v>
      </c>
    </row>
    <row r="87" spans="1:28" outlineLevel="2" x14ac:dyDescent="0.25">
      <c r="A87" s="15" t="s">
        <v>295</v>
      </c>
      <c r="B87" s="16" t="s">
        <v>30</v>
      </c>
      <c r="C87" s="16" t="s">
        <v>31</v>
      </c>
      <c r="D87" s="16" t="s">
        <v>47</v>
      </c>
      <c r="E87" s="16"/>
      <c r="F87" s="16" t="s">
        <v>33</v>
      </c>
      <c r="G87" s="16">
        <v>1111</v>
      </c>
      <c r="H87" s="16">
        <v>3480</v>
      </c>
      <c r="I87" s="17" t="s">
        <v>48</v>
      </c>
      <c r="J87" s="18">
        <v>110157997</v>
      </c>
      <c r="K87" s="19">
        <v>123157997</v>
      </c>
      <c r="L87" s="19">
        <v>0</v>
      </c>
      <c r="M87" s="19">
        <v>0</v>
      </c>
      <c r="N87" s="19">
        <v>0</v>
      </c>
      <c r="O87" s="19">
        <v>123157997</v>
      </c>
      <c r="P87" s="19">
        <v>0</v>
      </c>
      <c r="Q87" s="19">
        <v>413701.72</v>
      </c>
      <c r="R87" s="19">
        <v>0</v>
      </c>
      <c r="S87" s="19">
        <v>122243704.84999999</v>
      </c>
      <c r="T87" s="19">
        <v>122243704.84999999</v>
      </c>
      <c r="U87" s="19">
        <v>500590.43</v>
      </c>
      <c r="V87" s="19">
        <v>500590.43</v>
      </c>
      <c r="W87" s="19">
        <v>0</v>
      </c>
      <c r="X87" s="19">
        <v>500590.43000000715</v>
      </c>
      <c r="Y87" s="20">
        <v>0.99257626648474961</v>
      </c>
      <c r="Z87" s="20">
        <v>0.99257626648474961</v>
      </c>
      <c r="AA87" s="20">
        <v>3.35911374070171E-3</v>
      </c>
      <c r="AB87" s="21">
        <v>0.99593538022545136</v>
      </c>
    </row>
    <row r="88" spans="1:28" outlineLevel="2" x14ac:dyDescent="0.25">
      <c r="A88" s="15" t="s">
        <v>295</v>
      </c>
      <c r="B88" s="16" t="s">
        <v>30</v>
      </c>
      <c r="C88" s="16" t="s">
        <v>31</v>
      </c>
      <c r="D88" s="16" t="s">
        <v>49</v>
      </c>
      <c r="E88" s="16"/>
      <c r="F88" s="16" t="s">
        <v>33</v>
      </c>
      <c r="G88" s="16">
        <v>1111</v>
      </c>
      <c r="H88" s="16">
        <v>3480</v>
      </c>
      <c r="I88" s="17" t="s">
        <v>50</v>
      </c>
      <c r="J88" s="18">
        <v>69173506</v>
      </c>
      <c r="K88" s="19">
        <v>69173506</v>
      </c>
      <c r="L88" s="19">
        <v>0</v>
      </c>
      <c r="M88" s="19">
        <v>0</v>
      </c>
      <c r="N88" s="19">
        <v>0</v>
      </c>
      <c r="O88" s="19">
        <v>69173506</v>
      </c>
      <c r="P88" s="19">
        <v>0</v>
      </c>
      <c r="Q88" s="19">
        <v>0</v>
      </c>
      <c r="R88" s="19">
        <v>0</v>
      </c>
      <c r="S88" s="19">
        <v>13636671.039999999</v>
      </c>
      <c r="T88" s="19">
        <v>13636671.039999999</v>
      </c>
      <c r="U88" s="19">
        <v>55536834.960000001</v>
      </c>
      <c r="V88" s="19">
        <v>55536834.960000001</v>
      </c>
      <c r="W88" s="19">
        <v>0</v>
      </c>
      <c r="X88" s="19">
        <v>55536834.960000001</v>
      </c>
      <c r="Y88" s="20">
        <v>0.19713719642893335</v>
      </c>
      <c r="Z88" s="20">
        <v>0.19713719642893335</v>
      </c>
      <c r="AA88" s="20">
        <v>0</v>
      </c>
      <c r="AB88" s="21">
        <v>0.19713719642893335</v>
      </c>
    </row>
    <row r="89" spans="1:28" ht="120" outlineLevel="2" x14ac:dyDescent="0.25">
      <c r="A89" s="15" t="s">
        <v>295</v>
      </c>
      <c r="B89" s="16" t="s">
        <v>30</v>
      </c>
      <c r="C89" s="16" t="s">
        <v>31</v>
      </c>
      <c r="D89" s="16" t="s">
        <v>51</v>
      </c>
      <c r="E89" s="16" t="s">
        <v>52</v>
      </c>
      <c r="F89" s="16" t="s">
        <v>33</v>
      </c>
      <c r="G89" s="16">
        <v>1112</v>
      </c>
      <c r="H89" s="16">
        <v>3480</v>
      </c>
      <c r="I89" s="17" t="s">
        <v>53</v>
      </c>
      <c r="J89" s="18">
        <v>143572417</v>
      </c>
      <c r="K89" s="19">
        <v>143572417</v>
      </c>
      <c r="L89" s="19">
        <v>0</v>
      </c>
      <c r="M89" s="19">
        <v>0</v>
      </c>
      <c r="N89" s="19">
        <v>0</v>
      </c>
      <c r="O89" s="19">
        <v>143572417</v>
      </c>
      <c r="P89" s="19">
        <v>0</v>
      </c>
      <c r="Q89" s="19">
        <v>100279410</v>
      </c>
      <c r="R89" s="19">
        <v>0</v>
      </c>
      <c r="S89" s="19">
        <v>43293007</v>
      </c>
      <c r="T89" s="19">
        <v>43293007</v>
      </c>
      <c r="U89" s="19">
        <v>0</v>
      </c>
      <c r="V89" s="19">
        <v>0</v>
      </c>
      <c r="W89" s="19">
        <v>0</v>
      </c>
      <c r="X89" s="19">
        <v>0</v>
      </c>
      <c r="Y89" s="20">
        <v>0.30154125635427592</v>
      </c>
      <c r="Z89" s="20">
        <v>0.30154125635427592</v>
      </c>
      <c r="AA89" s="20">
        <v>0.69845874364572413</v>
      </c>
      <c r="AB89" s="21">
        <v>1</v>
      </c>
    </row>
    <row r="90" spans="1:28" ht="75" outlineLevel="2" x14ac:dyDescent="0.25">
      <c r="A90" s="15" t="s">
        <v>295</v>
      </c>
      <c r="B90" s="16" t="s">
        <v>30</v>
      </c>
      <c r="C90" s="16" t="s">
        <v>31</v>
      </c>
      <c r="D90" s="16" t="s">
        <v>54</v>
      </c>
      <c r="E90" s="16" t="s">
        <v>52</v>
      </c>
      <c r="F90" s="16" t="s">
        <v>33</v>
      </c>
      <c r="G90" s="16">
        <v>1112</v>
      </c>
      <c r="H90" s="16">
        <v>3480</v>
      </c>
      <c r="I90" s="17" t="s">
        <v>55</v>
      </c>
      <c r="J90" s="18">
        <v>7760671</v>
      </c>
      <c r="K90" s="19">
        <v>7760671</v>
      </c>
      <c r="L90" s="19">
        <v>0</v>
      </c>
      <c r="M90" s="19">
        <v>0</v>
      </c>
      <c r="N90" s="19">
        <v>0</v>
      </c>
      <c r="O90" s="19">
        <v>7760671</v>
      </c>
      <c r="P90" s="19">
        <v>0</v>
      </c>
      <c r="Q90" s="19">
        <v>5420527</v>
      </c>
      <c r="R90" s="19">
        <v>0</v>
      </c>
      <c r="S90" s="19">
        <v>2340144</v>
      </c>
      <c r="T90" s="19">
        <v>2340144</v>
      </c>
      <c r="U90" s="19">
        <v>0</v>
      </c>
      <c r="V90" s="19">
        <v>0</v>
      </c>
      <c r="W90" s="19">
        <v>0</v>
      </c>
      <c r="X90" s="19">
        <v>0</v>
      </c>
      <c r="Y90" s="20">
        <v>0.30153887466689416</v>
      </c>
      <c r="Z90" s="20">
        <v>0.30153887466689416</v>
      </c>
      <c r="AA90" s="20">
        <v>0.69846112533310589</v>
      </c>
      <c r="AB90" s="21">
        <v>1</v>
      </c>
    </row>
    <row r="91" spans="1:28" ht="120" outlineLevel="2" x14ac:dyDescent="0.25">
      <c r="A91" s="15" t="s">
        <v>295</v>
      </c>
      <c r="B91" s="16" t="s">
        <v>30</v>
      </c>
      <c r="C91" s="16" t="s">
        <v>31</v>
      </c>
      <c r="D91" s="16" t="s">
        <v>56</v>
      </c>
      <c r="E91" s="16" t="s">
        <v>52</v>
      </c>
      <c r="F91" s="16" t="s">
        <v>33</v>
      </c>
      <c r="G91" s="16">
        <v>1112</v>
      </c>
      <c r="H91" s="16">
        <v>3480</v>
      </c>
      <c r="I91" s="17" t="s">
        <v>57</v>
      </c>
      <c r="J91" s="18">
        <v>32601754</v>
      </c>
      <c r="K91" s="19">
        <v>32601754</v>
      </c>
      <c r="L91" s="19">
        <v>0</v>
      </c>
      <c r="M91" s="19">
        <v>0</v>
      </c>
      <c r="N91" s="19">
        <v>0</v>
      </c>
      <c r="O91" s="19">
        <v>32601754</v>
      </c>
      <c r="P91" s="19">
        <v>0</v>
      </c>
      <c r="Q91" s="19">
        <v>23676451</v>
      </c>
      <c r="R91" s="19">
        <v>0</v>
      </c>
      <c r="S91" s="19">
        <v>8925303</v>
      </c>
      <c r="T91" s="19">
        <v>8925303</v>
      </c>
      <c r="U91" s="19">
        <v>0</v>
      </c>
      <c r="V91" s="19">
        <v>0</v>
      </c>
      <c r="W91" s="19">
        <v>0</v>
      </c>
      <c r="X91" s="19">
        <v>0</v>
      </c>
      <c r="Y91" s="20">
        <v>0.27376757091044857</v>
      </c>
      <c r="Z91" s="20">
        <v>0.27376757091044857</v>
      </c>
      <c r="AA91" s="20">
        <v>0.72623242908955143</v>
      </c>
      <c r="AB91" s="21">
        <v>1</v>
      </c>
    </row>
    <row r="92" spans="1:28" ht="90" outlineLevel="2" x14ac:dyDescent="0.25">
      <c r="A92" s="15" t="s">
        <v>295</v>
      </c>
      <c r="B92" s="16" t="s">
        <v>30</v>
      </c>
      <c r="C92" s="16" t="s">
        <v>31</v>
      </c>
      <c r="D92" s="16" t="s">
        <v>58</v>
      </c>
      <c r="E92" s="16" t="s">
        <v>52</v>
      </c>
      <c r="F92" s="16" t="s">
        <v>33</v>
      </c>
      <c r="G92" s="16">
        <v>1112</v>
      </c>
      <c r="H92" s="16">
        <v>3480</v>
      </c>
      <c r="I92" s="17" t="s">
        <v>59</v>
      </c>
      <c r="J92" s="18">
        <v>46564027</v>
      </c>
      <c r="K92" s="19">
        <v>46564027</v>
      </c>
      <c r="L92" s="19">
        <v>0</v>
      </c>
      <c r="M92" s="19">
        <v>0</v>
      </c>
      <c r="N92" s="19">
        <v>0</v>
      </c>
      <c r="O92" s="19">
        <v>46564027</v>
      </c>
      <c r="P92" s="19">
        <v>0</v>
      </c>
      <c r="Q92" s="19">
        <v>32523049</v>
      </c>
      <c r="R92" s="19">
        <v>0</v>
      </c>
      <c r="S92" s="19">
        <v>14040978</v>
      </c>
      <c r="T92" s="19">
        <v>14040978</v>
      </c>
      <c r="U92" s="19">
        <v>0</v>
      </c>
      <c r="V92" s="19">
        <v>0</v>
      </c>
      <c r="W92" s="19">
        <v>0</v>
      </c>
      <c r="X92" s="19">
        <v>0</v>
      </c>
      <c r="Y92" s="20">
        <v>0.30154131643296228</v>
      </c>
      <c r="Z92" s="20">
        <v>0.30154131643296228</v>
      </c>
      <c r="AA92" s="20">
        <v>0.69845868356703766</v>
      </c>
      <c r="AB92" s="21">
        <v>1</v>
      </c>
    </row>
    <row r="93" spans="1:28" ht="90" outlineLevel="2" x14ac:dyDescent="0.25">
      <c r="A93" s="15" t="s">
        <v>295</v>
      </c>
      <c r="B93" s="16" t="s">
        <v>30</v>
      </c>
      <c r="C93" s="16" t="s">
        <v>31</v>
      </c>
      <c r="D93" s="16" t="s">
        <v>60</v>
      </c>
      <c r="E93" s="16" t="s">
        <v>52</v>
      </c>
      <c r="F93" s="16" t="s">
        <v>33</v>
      </c>
      <c r="G93" s="16">
        <v>1112</v>
      </c>
      <c r="H93" s="16">
        <v>3480</v>
      </c>
      <c r="I93" s="17" t="s">
        <v>61</v>
      </c>
      <c r="J93" s="18">
        <v>23282014</v>
      </c>
      <c r="K93" s="19">
        <v>23282014</v>
      </c>
      <c r="L93" s="19">
        <v>0</v>
      </c>
      <c r="M93" s="19">
        <v>0</v>
      </c>
      <c r="N93" s="19">
        <v>0</v>
      </c>
      <c r="O93" s="19">
        <v>23282014</v>
      </c>
      <c r="P93" s="19">
        <v>0</v>
      </c>
      <c r="Q93" s="19">
        <v>16261517</v>
      </c>
      <c r="R93" s="19">
        <v>0</v>
      </c>
      <c r="S93" s="19">
        <v>7020497</v>
      </c>
      <c r="T93" s="19">
        <v>7020497</v>
      </c>
      <c r="U93" s="19">
        <v>0</v>
      </c>
      <c r="V93" s="19">
        <v>0</v>
      </c>
      <c r="W93" s="19">
        <v>0</v>
      </c>
      <c r="X93" s="19">
        <v>0</v>
      </c>
      <c r="Y93" s="20">
        <v>0.30154165357000473</v>
      </c>
      <c r="Z93" s="20">
        <v>0.30154165357000473</v>
      </c>
      <c r="AA93" s="20">
        <v>0.69845834642999527</v>
      </c>
      <c r="AB93" s="21">
        <v>1</v>
      </c>
    </row>
    <row r="94" spans="1:28" ht="75" outlineLevel="2" x14ac:dyDescent="0.25">
      <c r="A94" s="15" t="s">
        <v>295</v>
      </c>
      <c r="B94" s="16" t="s">
        <v>30</v>
      </c>
      <c r="C94" s="16" t="s">
        <v>31</v>
      </c>
      <c r="D94" s="16" t="s">
        <v>62</v>
      </c>
      <c r="E94" s="16" t="s">
        <v>52</v>
      </c>
      <c r="F94" s="16" t="s">
        <v>33</v>
      </c>
      <c r="G94" s="16">
        <v>1112</v>
      </c>
      <c r="H94" s="16">
        <v>3480</v>
      </c>
      <c r="I94" s="17" t="s">
        <v>63</v>
      </c>
      <c r="J94" s="18">
        <v>64357372</v>
      </c>
      <c r="K94" s="19">
        <v>64357372</v>
      </c>
      <c r="L94" s="19">
        <v>0</v>
      </c>
      <c r="M94" s="19">
        <v>0</v>
      </c>
      <c r="N94" s="19">
        <v>0</v>
      </c>
      <c r="O94" s="19">
        <v>64357372</v>
      </c>
      <c r="P94" s="19">
        <v>0</v>
      </c>
      <c r="Q94" s="19">
        <v>48668525.409999996</v>
      </c>
      <c r="R94" s="19">
        <v>0</v>
      </c>
      <c r="S94" s="19">
        <v>15688846.59</v>
      </c>
      <c r="T94" s="19">
        <v>15688846.59</v>
      </c>
      <c r="U94" s="19">
        <v>0</v>
      </c>
      <c r="V94" s="19">
        <v>0</v>
      </c>
      <c r="W94" s="19">
        <v>0</v>
      </c>
      <c r="X94" s="19">
        <v>3.7252902984619141E-9</v>
      </c>
      <c r="Y94" s="20">
        <v>0.24377699247881035</v>
      </c>
      <c r="Z94" s="20">
        <v>0.24377699247881035</v>
      </c>
      <c r="AA94" s="20">
        <v>0.75622300752118954</v>
      </c>
      <c r="AB94" s="21">
        <v>0.99999999999999989</v>
      </c>
    </row>
    <row r="95" spans="1:28" outlineLevel="2" x14ac:dyDescent="0.25">
      <c r="A95" s="15" t="s">
        <v>303</v>
      </c>
      <c r="B95" s="16" t="s">
        <v>30</v>
      </c>
      <c r="C95" s="16" t="s">
        <v>31</v>
      </c>
      <c r="D95" s="16" t="s">
        <v>32</v>
      </c>
      <c r="E95" s="16"/>
      <c r="F95" s="16" t="s">
        <v>33</v>
      </c>
      <c r="G95" s="16">
        <v>1111</v>
      </c>
      <c r="H95" s="16">
        <v>3480</v>
      </c>
      <c r="I95" s="17" t="s">
        <v>34</v>
      </c>
      <c r="J95" s="18">
        <v>2535925588</v>
      </c>
      <c r="K95" s="19">
        <v>2535925588</v>
      </c>
      <c r="L95" s="19">
        <v>0</v>
      </c>
      <c r="M95" s="19">
        <v>0</v>
      </c>
      <c r="N95" s="19">
        <v>0</v>
      </c>
      <c r="O95" s="19">
        <v>2535925588</v>
      </c>
      <c r="P95" s="19">
        <v>0</v>
      </c>
      <c r="Q95" s="19">
        <v>0</v>
      </c>
      <c r="R95" s="19">
        <v>0</v>
      </c>
      <c r="S95" s="19">
        <v>599337357.86000001</v>
      </c>
      <c r="T95" s="19">
        <v>599337357.86000001</v>
      </c>
      <c r="U95" s="19">
        <v>1936588230.1400001</v>
      </c>
      <c r="V95" s="19">
        <v>1936588230.1400001</v>
      </c>
      <c r="W95" s="19">
        <v>0</v>
      </c>
      <c r="X95" s="19">
        <v>1936588230.1399999</v>
      </c>
      <c r="Y95" s="20">
        <v>0.23633870043193081</v>
      </c>
      <c r="Z95" s="20">
        <v>0.23633870043193081</v>
      </c>
      <c r="AA95" s="20">
        <v>0</v>
      </c>
      <c r="AB95" s="21">
        <v>0.23633870043193081</v>
      </c>
    </row>
    <row r="96" spans="1:28" outlineLevel="2" x14ac:dyDescent="0.25">
      <c r="A96" s="15" t="s">
        <v>303</v>
      </c>
      <c r="B96" s="16" t="s">
        <v>30</v>
      </c>
      <c r="C96" s="16" t="s">
        <v>31</v>
      </c>
      <c r="D96" s="16" t="s">
        <v>35</v>
      </c>
      <c r="E96" s="16"/>
      <c r="F96" s="16" t="s">
        <v>33</v>
      </c>
      <c r="G96" s="16">
        <v>1111</v>
      </c>
      <c r="H96" s="16">
        <v>3480</v>
      </c>
      <c r="I96" s="17" t="s">
        <v>36</v>
      </c>
      <c r="J96" s="18">
        <v>1958138</v>
      </c>
      <c r="K96" s="19">
        <v>1958138</v>
      </c>
      <c r="L96" s="19">
        <v>0</v>
      </c>
      <c r="M96" s="19">
        <v>0</v>
      </c>
      <c r="N96" s="19">
        <v>0</v>
      </c>
      <c r="O96" s="19">
        <v>1958138</v>
      </c>
      <c r="P96" s="19">
        <v>0</v>
      </c>
      <c r="Q96" s="19">
        <v>0</v>
      </c>
      <c r="R96" s="19">
        <v>0</v>
      </c>
      <c r="S96" s="19">
        <v>0</v>
      </c>
      <c r="T96" s="19">
        <v>0</v>
      </c>
      <c r="U96" s="19">
        <v>1958138</v>
      </c>
      <c r="V96" s="19">
        <v>1958138</v>
      </c>
      <c r="W96" s="19">
        <v>0</v>
      </c>
      <c r="X96" s="19">
        <v>1958138</v>
      </c>
      <c r="Y96" s="20">
        <v>0</v>
      </c>
      <c r="Z96" s="20">
        <v>0</v>
      </c>
      <c r="AA96" s="20">
        <v>0</v>
      </c>
      <c r="AB96" s="21">
        <v>0</v>
      </c>
    </row>
    <row r="97" spans="1:28" outlineLevel="2" x14ac:dyDescent="0.25">
      <c r="A97" s="15" t="s">
        <v>303</v>
      </c>
      <c r="B97" s="16" t="s">
        <v>30</v>
      </c>
      <c r="C97" s="16" t="s">
        <v>31</v>
      </c>
      <c r="D97" s="16" t="s">
        <v>37</v>
      </c>
      <c r="E97" s="16"/>
      <c r="F97" s="16" t="s">
        <v>33</v>
      </c>
      <c r="G97" s="16">
        <v>1111</v>
      </c>
      <c r="H97" s="16">
        <v>3480</v>
      </c>
      <c r="I97" s="17" t="s">
        <v>38</v>
      </c>
      <c r="J97" s="18">
        <v>3780374</v>
      </c>
      <c r="K97" s="19">
        <v>3780374</v>
      </c>
      <c r="L97" s="19">
        <v>0</v>
      </c>
      <c r="M97" s="19">
        <v>0</v>
      </c>
      <c r="N97" s="19">
        <v>0</v>
      </c>
      <c r="O97" s="19">
        <v>3780374</v>
      </c>
      <c r="P97" s="19">
        <v>0</v>
      </c>
      <c r="Q97" s="19">
        <v>0</v>
      </c>
      <c r="R97" s="19">
        <v>0</v>
      </c>
      <c r="S97" s="19">
        <v>618206.91</v>
      </c>
      <c r="T97" s="19">
        <v>618206.91</v>
      </c>
      <c r="U97" s="19">
        <v>3162167.09</v>
      </c>
      <c r="V97" s="19">
        <v>3162167.09</v>
      </c>
      <c r="W97" s="19">
        <v>0</v>
      </c>
      <c r="X97" s="19">
        <v>3162167.09</v>
      </c>
      <c r="Y97" s="20">
        <v>0.16353062157342105</v>
      </c>
      <c r="Z97" s="20">
        <v>0.16353062157342105</v>
      </c>
      <c r="AA97" s="20">
        <v>0</v>
      </c>
      <c r="AB97" s="21">
        <v>0.16353062157342105</v>
      </c>
    </row>
    <row r="98" spans="1:28" outlineLevel="2" x14ac:dyDescent="0.25">
      <c r="A98" s="15" t="s">
        <v>303</v>
      </c>
      <c r="B98" s="16" t="s">
        <v>30</v>
      </c>
      <c r="C98" s="16" t="s">
        <v>31</v>
      </c>
      <c r="D98" s="16" t="s">
        <v>41</v>
      </c>
      <c r="E98" s="16"/>
      <c r="F98" s="16" t="s">
        <v>33</v>
      </c>
      <c r="G98" s="16">
        <v>1111</v>
      </c>
      <c r="H98" s="16">
        <v>3480</v>
      </c>
      <c r="I98" s="17" t="s">
        <v>42</v>
      </c>
      <c r="J98" s="18">
        <v>858716501</v>
      </c>
      <c r="K98" s="19">
        <v>858716501</v>
      </c>
      <c r="L98" s="19">
        <v>0</v>
      </c>
      <c r="M98" s="19">
        <v>0</v>
      </c>
      <c r="N98" s="19">
        <v>0</v>
      </c>
      <c r="O98" s="19">
        <v>858716501</v>
      </c>
      <c r="P98" s="19">
        <v>0</v>
      </c>
      <c r="Q98" s="19">
        <v>0</v>
      </c>
      <c r="R98" s="19">
        <v>0</v>
      </c>
      <c r="S98" s="19">
        <v>198607134.13999999</v>
      </c>
      <c r="T98" s="19">
        <v>198607134.13999999</v>
      </c>
      <c r="U98" s="19">
        <v>660109366.86000001</v>
      </c>
      <c r="V98" s="19">
        <v>660109366.86000001</v>
      </c>
      <c r="W98" s="19">
        <v>0</v>
      </c>
      <c r="X98" s="19">
        <v>660109366.86000001</v>
      </c>
      <c r="Y98" s="20">
        <v>0.23128370528424255</v>
      </c>
      <c r="Z98" s="20">
        <v>0.23128370528424255</v>
      </c>
      <c r="AA98" s="20">
        <v>0</v>
      </c>
      <c r="AB98" s="21">
        <v>0.23128370528424255</v>
      </c>
    </row>
    <row r="99" spans="1:28" ht="30" outlineLevel="2" x14ac:dyDescent="0.25">
      <c r="A99" s="15" t="s">
        <v>303</v>
      </c>
      <c r="B99" s="16" t="s">
        <v>30</v>
      </c>
      <c r="C99" s="16" t="s">
        <v>31</v>
      </c>
      <c r="D99" s="16" t="s">
        <v>43</v>
      </c>
      <c r="E99" s="16"/>
      <c r="F99" s="16" t="s">
        <v>33</v>
      </c>
      <c r="G99" s="16">
        <v>1111</v>
      </c>
      <c r="H99" s="16">
        <v>3480</v>
      </c>
      <c r="I99" s="17" t="s">
        <v>44</v>
      </c>
      <c r="J99" s="18">
        <v>1194783130</v>
      </c>
      <c r="K99" s="19">
        <v>1194783130</v>
      </c>
      <c r="L99" s="19">
        <v>0</v>
      </c>
      <c r="M99" s="19">
        <v>0</v>
      </c>
      <c r="N99" s="19">
        <v>0</v>
      </c>
      <c r="O99" s="19">
        <v>1194783130</v>
      </c>
      <c r="P99" s="19">
        <v>0</v>
      </c>
      <c r="Q99" s="19">
        <v>0</v>
      </c>
      <c r="R99" s="19">
        <v>0</v>
      </c>
      <c r="S99" s="19">
        <v>297053510.22000003</v>
      </c>
      <c r="T99" s="19">
        <v>297053510.22000003</v>
      </c>
      <c r="U99" s="19">
        <v>897729619.77999997</v>
      </c>
      <c r="V99" s="19">
        <v>897729619.77999997</v>
      </c>
      <c r="W99" s="19">
        <v>0</v>
      </c>
      <c r="X99" s="19">
        <v>897729619.77999997</v>
      </c>
      <c r="Y99" s="20">
        <v>0.24862546412084011</v>
      </c>
      <c r="Z99" s="20">
        <v>0.24862546412084011</v>
      </c>
      <c r="AA99" s="20">
        <v>0</v>
      </c>
      <c r="AB99" s="21">
        <v>0.24862546412084011</v>
      </c>
    </row>
    <row r="100" spans="1:28" outlineLevel="2" x14ac:dyDescent="0.25">
      <c r="A100" s="15" t="s">
        <v>303</v>
      </c>
      <c r="B100" s="16" t="s">
        <v>30</v>
      </c>
      <c r="C100" s="16" t="s">
        <v>31</v>
      </c>
      <c r="D100" s="16" t="s">
        <v>45</v>
      </c>
      <c r="E100" s="16"/>
      <c r="F100" s="16" t="s">
        <v>33</v>
      </c>
      <c r="G100" s="16">
        <v>1111</v>
      </c>
      <c r="H100" s="16">
        <v>3480</v>
      </c>
      <c r="I100" s="17" t="s">
        <v>46</v>
      </c>
      <c r="J100" s="18">
        <v>442239355</v>
      </c>
      <c r="K100" s="19">
        <v>442239355</v>
      </c>
      <c r="L100" s="19">
        <v>0</v>
      </c>
      <c r="M100" s="19">
        <v>0</v>
      </c>
      <c r="N100" s="19">
        <v>0</v>
      </c>
      <c r="O100" s="19">
        <v>442239355</v>
      </c>
      <c r="P100" s="19">
        <v>0</v>
      </c>
      <c r="Q100" s="19">
        <v>0</v>
      </c>
      <c r="R100" s="19">
        <v>0</v>
      </c>
      <c r="S100" s="19">
        <v>7053103.2400000002</v>
      </c>
      <c r="T100" s="19">
        <v>7053103.2400000002</v>
      </c>
      <c r="U100" s="19">
        <v>435186251.75999999</v>
      </c>
      <c r="V100" s="19">
        <v>435186251.75999999</v>
      </c>
      <c r="W100" s="19">
        <v>0</v>
      </c>
      <c r="X100" s="19">
        <v>435186251.75999999</v>
      </c>
      <c r="Y100" s="20">
        <v>1.5948610543717892E-2</v>
      </c>
      <c r="Z100" s="20">
        <v>1.5948610543717892E-2</v>
      </c>
      <c r="AA100" s="20">
        <v>0</v>
      </c>
      <c r="AB100" s="21">
        <v>1.5948610543717892E-2</v>
      </c>
    </row>
    <row r="101" spans="1:28" outlineLevel="2" x14ac:dyDescent="0.25">
      <c r="A101" s="15" t="s">
        <v>303</v>
      </c>
      <c r="B101" s="16" t="s">
        <v>30</v>
      </c>
      <c r="C101" s="16" t="s">
        <v>31</v>
      </c>
      <c r="D101" s="16" t="s">
        <v>47</v>
      </c>
      <c r="E101" s="16"/>
      <c r="F101" s="16" t="s">
        <v>33</v>
      </c>
      <c r="G101" s="16">
        <v>1111</v>
      </c>
      <c r="H101" s="16">
        <v>3480</v>
      </c>
      <c r="I101" s="17" t="s">
        <v>48</v>
      </c>
      <c r="J101" s="18">
        <v>396560082</v>
      </c>
      <c r="K101" s="19">
        <v>396560082</v>
      </c>
      <c r="L101" s="19">
        <v>0</v>
      </c>
      <c r="M101" s="19">
        <v>0</v>
      </c>
      <c r="N101" s="19">
        <v>0</v>
      </c>
      <c r="O101" s="19">
        <v>396560082</v>
      </c>
      <c r="P101" s="19">
        <v>0</v>
      </c>
      <c r="Q101" s="19">
        <v>1049417</v>
      </c>
      <c r="R101" s="19">
        <v>0</v>
      </c>
      <c r="S101" s="19">
        <v>388246766.5</v>
      </c>
      <c r="T101" s="19">
        <v>388246766.5</v>
      </c>
      <c r="U101" s="19">
        <v>7263898.5</v>
      </c>
      <c r="V101" s="19">
        <v>7263898.5</v>
      </c>
      <c r="W101" s="19">
        <v>0</v>
      </c>
      <c r="X101" s="19">
        <v>7263898.5</v>
      </c>
      <c r="Y101" s="20">
        <v>0.97903642883551756</v>
      </c>
      <c r="Z101" s="20">
        <v>0.97903642883551756</v>
      </c>
      <c r="AA101" s="20">
        <v>2.6463001387013029E-3</v>
      </c>
      <c r="AB101" s="21">
        <v>0.98168272897421882</v>
      </c>
    </row>
    <row r="102" spans="1:28" outlineLevel="2" x14ac:dyDescent="0.25">
      <c r="A102" s="15" t="s">
        <v>303</v>
      </c>
      <c r="B102" s="16" t="s">
        <v>30</v>
      </c>
      <c r="C102" s="16" t="s">
        <v>31</v>
      </c>
      <c r="D102" s="16" t="s">
        <v>49</v>
      </c>
      <c r="E102" s="16"/>
      <c r="F102" s="16" t="s">
        <v>33</v>
      </c>
      <c r="G102" s="16">
        <v>1111</v>
      </c>
      <c r="H102" s="16">
        <v>3480</v>
      </c>
      <c r="I102" s="17" t="s">
        <v>50</v>
      </c>
      <c r="J102" s="18">
        <v>507776831</v>
      </c>
      <c r="K102" s="19">
        <v>507776831</v>
      </c>
      <c r="L102" s="19">
        <v>0</v>
      </c>
      <c r="M102" s="19">
        <v>0</v>
      </c>
      <c r="N102" s="19">
        <v>0</v>
      </c>
      <c r="O102" s="19">
        <v>507776831</v>
      </c>
      <c r="P102" s="19">
        <v>0</v>
      </c>
      <c r="Q102" s="19">
        <v>0</v>
      </c>
      <c r="R102" s="19">
        <v>0</v>
      </c>
      <c r="S102" s="19">
        <v>110826417.87</v>
      </c>
      <c r="T102" s="19">
        <v>110826417.87</v>
      </c>
      <c r="U102" s="19">
        <v>396950413.13</v>
      </c>
      <c r="V102" s="19">
        <v>396950413.13</v>
      </c>
      <c r="W102" s="19">
        <v>0</v>
      </c>
      <c r="X102" s="19">
        <v>396950413.13</v>
      </c>
      <c r="Y102" s="20">
        <v>0.21825812267121736</v>
      </c>
      <c r="Z102" s="20">
        <v>0.21825812267121736</v>
      </c>
      <c r="AA102" s="20">
        <v>0</v>
      </c>
      <c r="AB102" s="21">
        <v>0.21825812267121736</v>
      </c>
    </row>
    <row r="103" spans="1:28" ht="120" outlineLevel="2" x14ac:dyDescent="0.25">
      <c r="A103" s="15" t="s">
        <v>303</v>
      </c>
      <c r="B103" s="16" t="s">
        <v>30</v>
      </c>
      <c r="C103" s="16" t="s">
        <v>31</v>
      </c>
      <c r="D103" s="16" t="s">
        <v>51</v>
      </c>
      <c r="E103" s="16" t="s">
        <v>52</v>
      </c>
      <c r="F103" s="16" t="s">
        <v>33</v>
      </c>
      <c r="G103" s="16">
        <v>1112</v>
      </c>
      <c r="H103" s="16">
        <v>3480</v>
      </c>
      <c r="I103" s="17" t="s">
        <v>53</v>
      </c>
      <c r="J103" s="18">
        <v>511543872</v>
      </c>
      <c r="K103" s="19">
        <v>511543872</v>
      </c>
      <c r="L103" s="19">
        <v>0</v>
      </c>
      <c r="M103" s="19">
        <v>0</v>
      </c>
      <c r="N103" s="19">
        <v>0</v>
      </c>
      <c r="O103" s="19">
        <v>511543872</v>
      </c>
      <c r="P103" s="19">
        <v>0</v>
      </c>
      <c r="Q103" s="19">
        <v>370023936</v>
      </c>
      <c r="R103" s="19">
        <v>0</v>
      </c>
      <c r="S103" s="19">
        <v>141519936</v>
      </c>
      <c r="T103" s="19">
        <v>141519936</v>
      </c>
      <c r="U103" s="19">
        <v>0</v>
      </c>
      <c r="V103" s="19">
        <v>0</v>
      </c>
      <c r="W103" s="19">
        <v>0</v>
      </c>
      <c r="X103" s="19">
        <v>0</v>
      </c>
      <c r="Y103" s="20">
        <v>0.27665258787422242</v>
      </c>
      <c r="Z103" s="20">
        <v>0.27665258787422242</v>
      </c>
      <c r="AA103" s="20">
        <v>0.72334741212577758</v>
      </c>
      <c r="AB103" s="21">
        <v>1</v>
      </c>
    </row>
    <row r="104" spans="1:28" ht="75" outlineLevel="2" x14ac:dyDescent="0.25">
      <c r="A104" s="15" t="s">
        <v>303</v>
      </c>
      <c r="B104" s="16" t="s">
        <v>30</v>
      </c>
      <c r="C104" s="16" t="s">
        <v>31</v>
      </c>
      <c r="D104" s="16" t="s">
        <v>54</v>
      </c>
      <c r="E104" s="16" t="s">
        <v>52</v>
      </c>
      <c r="F104" s="16" t="s">
        <v>33</v>
      </c>
      <c r="G104" s="16">
        <v>1112</v>
      </c>
      <c r="H104" s="16">
        <v>3480</v>
      </c>
      <c r="I104" s="17" t="s">
        <v>55</v>
      </c>
      <c r="J104" s="18">
        <v>27651020</v>
      </c>
      <c r="K104" s="19">
        <v>27651020</v>
      </c>
      <c r="L104" s="19">
        <v>0</v>
      </c>
      <c r="M104" s="19">
        <v>0</v>
      </c>
      <c r="N104" s="19">
        <v>0</v>
      </c>
      <c r="O104" s="19">
        <v>27651020</v>
      </c>
      <c r="P104" s="19">
        <v>0</v>
      </c>
      <c r="Q104" s="19">
        <v>19997588</v>
      </c>
      <c r="R104" s="19">
        <v>0</v>
      </c>
      <c r="S104" s="19">
        <v>7653432</v>
      </c>
      <c r="T104" s="19">
        <v>7653432</v>
      </c>
      <c r="U104" s="19">
        <v>0</v>
      </c>
      <c r="V104" s="19">
        <v>0</v>
      </c>
      <c r="W104" s="19">
        <v>0</v>
      </c>
      <c r="X104" s="19">
        <v>0</v>
      </c>
      <c r="Y104" s="20">
        <v>0.27678660678701905</v>
      </c>
      <c r="Z104" s="20">
        <v>0.27678660678701905</v>
      </c>
      <c r="AA104" s="20">
        <v>0.72321339321298095</v>
      </c>
      <c r="AB104" s="21">
        <v>1</v>
      </c>
    </row>
    <row r="105" spans="1:28" ht="120" outlineLevel="2" x14ac:dyDescent="0.25">
      <c r="A105" s="15" t="s">
        <v>303</v>
      </c>
      <c r="B105" s="16" t="s">
        <v>30</v>
      </c>
      <c r="C105" s="16" t="s">
        <v>31</v>
      </c>
      <c r="D105" s="16" t="s">
        <v>56</v>
      </c>
      <c r="E105" s="16" t="s">
        <v>52</v>
      </c>
      <c r="F105" s="16" t="s">
        <v>33</v>
      </c>
      <c r="G105" s="16">
        <v>1112</v>
      </c>
      <c r="H105" s="16">
        <v>3480</v>
      </c>
      <c r="I105" s="17" t="s">
        <v>57</v>
      </c>
      <c r="J105" s="18">
        <v>97318723</v>
      </c>
      <c r="K105" s="19">
        <v>97318723</v>
      </c>
      <c r="L105" s="19">
        <v>0</v>
      </c>
      <c r="M105" s="19">
        <v>0</v>
      </c>
      <c r="N105" s="19">
        <v>0</v>
      </c>
      <c r="O105" s="19">
        <v>97318723</v>
      </c>
      <c r="P105" s="19">
        <v>0</v>
      </c>
      <c r="Q105" s="19">
        <v>73003126</v>
      </c>
      <c r="R105" s="19">
        <v>0</v>
      </c>
      <c r="S105" s="19">
        <v>24315597</v>
      </c>
      <c r="T105" s="19">
        <v>24315597</v>
      </c>
      <c r="U105" s="19">
        <v>0</v>
      </c>
      <c r="V105" s="19">
        <v>0</v>
      </c>
      <c r="W105" s="19">
        <v>0</v>
      </c>
      <c r="X105" s="19">
        <v>0</v>
      </c>
      <c r="Y105" s="20">
        <v>0.24985528221532458</v>
      </c>
      <c r="Z105" s="20">
        <v>0.24985528221532458</v>
      </c>
      <c r="AA105" s="20">
        <v>0.7501447177846754</v>
      </c>
      <c r="AB105" s="21">
        <v>1</v>
      </c>
    </row>
    <row r="106" spans="1:28" ht="90" outlineLevel="2" x14ac:dyDescent="0.25">
      <c r="A106" s="15" t="s">
        <v>303</v>
      </c>
      <c r="B106" s="16" t="s">
        <v>30</v>
      </c>
      <c r="C106" s="16" t="s">
        <v>31</v>
      </c>
      <c r="D106" s="16" t="s">
        <v>58</v>
      </c>
      <c r="E106" s="16" t="s">
        <v>52</v>
      </c>
      <c r="F106" s="16" t="s">
        <v>33</v>
      </c>
      <c r="G106" s="16">
        <v>1112</v>
      </c>
      <c r="H106" s="16">
        <v>3480</v>
      </c>
      <c r="I106" s="17" t="s">
        <v>59</v>
      </c>
      <c r="J106" s="18">
        <v>165906121</v>
      </c>
      <c r="K106" s="19">
        <v>165906121</v>
      </c>
      <c r="L106" s="19">
        <v>0</v>
      </c>
      <c r="M106" s="19">
        <v>0</v>
      </c>
      <c r="N106" s="19">
        <v>0</v>
      </c>
      <c r="O106" s="19">
        <v>165906121</v>
      </c>
      <c r="P106" s="19">
        <v>0</v>
      </c>
      <c r="Q106" s="19">
        <v>120065196</v>
      </c>
      <c r="R106" s="19">
        <v>0</v>
      </c>
      <c r="S106" s="19">
        <v>45840925</v>
      </c>
      <c r="T106" s="19">
        <v>45840925</v>
      </c>
      <c r="U106" s="19">
        <v>0</v>
      </c>
      <c r="V106" s="19">
        <v>0</v>
      </c>
      <c r="W106" s="19">
        <v>0</v>
      </c>
      <c r="X106" s="19">
        <v>0</v>
      </c>
      <c r="Y106" s="20">
        <v>0.2763064118652982</v>
      </c>
      <c r="Z106" s="20">
        <v>0.2763064118652982</v>
      </c>
      <c r="AA106" s="20">
        <v>0.72369358813470175</v>
      </c>
      <c r="AB106" s="21">
        <v>1</v>
      </c>
    </row>
    <row r="107" spans="1:28" ht="90" outlineLevel="2" x14ac:dyDescent="0.25">
      <c r="A107" s="15" t="s">
        <v>303</v>
      </c>
      <c r="B107" s="16" t="s">
        <v>30</v>
      </c>
      <c r="C107" s="16" t="s">
        <v>31</v>
      </c>
      <c r="D107" s="16" t="s">
        <v>60</v>
      </c>
      <c r="E107" s="16" t="s">
        <v>52</v>
      </c>
      <c r="F107" s="16" t="s">
        <v>33</v>
      </c>
      <c r="G107" s="16">
        <v>1112</v>
      </c>
      <c r="H107" s="16">
        <v>3480</v>
      </c>
      <c r="I107" s="17" t="s">
        <v>61</v>
      </c>
      <c r="J107" s="18">
        <v>82953060</v>
      </c>
      <c r="K107" s="19">
        <v>82953060</v>
      </c>
      <c r="L107" s="19">
        <v>0</v>
      </c>
      <c r="M107" s="19">
        <v>0</v>
      </c>
      <c r="N107" s="19">
        <v>0</v>
      </c>
      <c r="O107" s="19">
        <v>82953060</v>
      </c>
      <c r="P107" s="19">
        <v>0</v>
      </c>
      <c r="Q107" s="19">
        <v>59984566</v>
      </c>
      <c r="R107" s="19">
        <v>0</v>
      </c>
      <c r="S107" s="19">
        <v>22968494</v>
      </c>
      <c r="T107" s="19">
        <v>22968494</v>
      </c>
      <c r="U107" s="19">
        <v>0</v>
      </c>
      <c r="V107" s="19">
        <v>0</v>
      </c>
      <c r="W107" s="19">
        <v>0</v>
      </c>
      <c r="X107" s="19">
        <v>0</v>
      </c>
      <c r="Y107" s="20">
        <v>0.27688543376217828</v>
      </c>
      <c r="Z107" s="20">
        <v>0.27688543376217828</v>
      </c>
      <c r="AA107" s="20">
        <v>0.72311456623782178</v>
      </c>
      <c r="AB107" s="21">
        <v>1</v>
      </c>
    </row>
    <row r="108" spans="1:28" ht="75" outlineLevel="2" x14ac:dyDescent="0.25">
      <c r="A108" s="15" t="s">
        <v>303</v>
      </c>
      <c r="B108" s="16" t="s">
        <v>30</v>
      </c>
      <c r="C108" s="16" t="s">
        <v>31</v>
      </c>
      <c r="D108" s="16" t="s">
        <v>62</v>
      </c>
      <c r="E108" s="16" t="s">
        <v>52</v>
      </c>
      <c r="F108" s="16" t="s">
        <v>33</v>
      </c>
      <c r="G108" s="16">
        <v>1112</v>
      </c>
      <c r="H108" s="16">
        <v>3480</v>
      </c>
      <c r="I108" s="17" t="s">
        <v>63</v>
      </c>
      <c r="J108" s="18">
        <v>262836185</v>
      </c>
      <c r="K108" s="19">
        <v>262836185</v>
      </c>
      <c r="L108" s="19">
        <v>0</v>
      </c>
      <c r="M108" s="19">
        <v>0</v>
      </c>
      <c r="N108" s="19">
        <v>0</v>
      </c>
      <c r="O108" s="19">
        <v>262836185</v>
      </c>
      <c r="P108" s="19">
        <v>0</v>
      </c>
      <c r="Q108" s="19">
        <v>209713701.84</v>
      </c>
      <c r="R108" s="19">
        <v>0</v>
      </c>
      <c r="S108" s="19">
        <v>53122483.159999996</v>
      </c>
      <c r="T108" s="19">
        <v>53122483.159999996</v>
      </c>
      <c r="U108" s="19">
        <v>0</v>
      </c>
      <c r="V108" s="19">
        <v>0</v>
      </c>
      <c r="W108" s="19">
        <v>0</v>
      </c>
      <c r="X108" s="19">
        <v>0</v>
      </c>
      <c r="Y108" s="20">
        <v>0.20211251795486226</v>
      </c>
      <c r="Z108" s="20">
        <v>0.20211251795486226</v>
      </c>
      <c r="AA108" s="20">
        <v>0.79788748204513771</v>
      </c>
      <c r="AB108" s="21">
        <v>1</v>
      </c>
    </row>
    <row r="109" spans="1:28" outlineLevel="2" x14ac:dyDescent="0.25">
      <c r="A109" s="15" t="s">
        <v>309</v>
      </c>
      <c r="B109" s="16" t="s">
        <v>30</v>
      </c>
      <c r="C109" s="16" t="s">
        <v>31</v>
      </c>
      <c r="D109" s="16" t="s">
        <v>32</v>
      </c>
      <c r="E109" s="16"/>
      <c r="F109" s="16" t="s">
        <v>33</v>
      </c>
      <c r="G109" s="16">
        <v>1111</v>
      </c>
      <c r="H109" s="16">
        <v>3480</v>
      </c>
      <c r="I109" s="17" t="s">
        <v>34</v>
      </c>
      <c r="J109" s="18">
        <v>531911054</v>
      </c>
      <c r="K109" s="19">
        <v>531911054</v>
      </c>
      <c r="L109" s="19">
        <v>0</v>
      </c>
      <c r="M109" s="19">
        <v>0</v>
      </c>
      <c r="N109" s="19">
        <v>0</v>
      </c>
      <c r="O109" s="19">
        <v>531911054</v>
      </c>
      <c r="P109" s="19">
        <v>0</v>
      </c>
      <c r="Q109" s="19">
        <v>0</v>
      </c>
      <c r="R109" s="19">
        <v>0</v>
      </c>
      <c r="S109" s="19">
        <v>135083285.34999999</v>
      </c>
      <c r="T109" s="19">
        <v>135083285.34999999</v>
      </c>
      <c r="U109" s="19">
        <v>396827768.64999998</v>
      </c>
      <c r="V109" s="19">
        <v>396827768.64999998</v>
      </c>
      <c r="W109" s="19">
        <v>0</v>
      </c>
      <c r="X109" s="19">
        <v>396827768.64999998</v>
      </c>
      <c r="Y109" s="20">
        <v>0.25395840965170091</v>
      </c>
      <c r="Z109" s="20">
        <v>0.25395840965170091</v>
      </c>
      <c r="AA109" s="20">
        <v>0</v>
      </c>
      <c r="AB109" s="21">
        <v>0.25395840965170091</v>
      </c>
    </row>
    <row r="110" spans="1:28" outlineLevel="2" x14ac:dyDescent="0.25">
      <c r="A110" s="15" t="s">
        <v>309</v>
      </c>
      <c r="B110" s="16" t="s">
        <v>30</v>
      </c>
      <c r="C110" s="16" t="s">
        <v>31</v>
      </c>
      <c r="D110" s="16" t="s">
        <v>35</v>
      </c>
      <c r="E110" s="16"/>
      <c r="F110" s="16" t="s">
        <v>33</v>
      </c>
      <c r="G110" s="16">
        <v>1111</v>
      </c>
      <c r="H110" s="16">
        <v>3480</v>
      </c>
      <c r="I110" s="17" t="s">
        <v>36</v>
      </c>
      <c r="J110" s="18">
        <v>564277</v>
      </c>
      <c r="K110" s="19">
        <v>564277</v>
      </c>
      <c r="L110" s="19">
        <v>0</v>
      </c>
      <c r="M110" s="19">
        <v>0</v>
      </c>
      <c r="N110" s="19">
        <v>0</v>
      </c>
      <c r="O110" s="19">
        <v>564277</v>
      </c>
      <c r="P110" s="19">
        <v>0</v>
      </c>
      <c r="Q110" s="19">
        <v>0</v>
      </c>
      <c r="R110" s="19">
        <v>0</v>
      </c>
      <c r="S110" s="19">
        <v>0</v>
      </c>
      <c r="T110" s="19">
        <v>0</v>
      </c>
      <c r="U110" s="19">
        <v>564277</v>
      </c>
      <c r="V110" s="19">
        <v>564277</v>
      </c>
      <c r="W110" s="19">
        <v>0</v>
      </c>
      <c r="X110" s="19">
        <v>564277</v>
      </c>
      <c r="Y110" s="20">
        <v>0</v>
      </c>
      <c r="Z110" s="20">
        <v>0</v>
      </c>
      <c r="AA110" s="20">
        <v>0</v>
      </c>
      <c r="AB110" s="21">
        <v>0</v>
      </c>
    </row>
    <row r="111" spans="1:28" outlineLevel="2" x14ac:dyDescent="0.25">
      <c r="A111" s="15" t="s">
        <v>309</v>
      </c>
      <c r="B111" s="16" t="s">
        <v>30</v>
      </c>
      <c r="C111" s="16" t="s">
        <v>31</v>
      </c>
      <c r="D111" s="16" t="s">
        <v>37</v>
      </c>
      <c r="E111" s="16"/>
      <c r="F111" s="16" t="s">
        <v>33</v>
      </c>
      <c r="G111" s="16">
        <v>1111</v>
      </c>
      <c r="H111" s="16">
        <v>3480</v>
      </c>
      <c r="I111" s="17" t="s">
        <v>38</v>
      </c>
      <c r="J111" s="18">
        <v>5189613</v>
      </c>
      <c r="K111" s="19">
        <v>5189613</v>
      </c>
      <c r="L111" s="19">
        <v>0</v>
      </c>
      <c r="M111" s="19">
        <v>0</v>
      </c>
      <c r="N111" s="19">
        <v>0</v>
      </c>
      <c r="O111" s="19">
        <v>5189613</v>
      </c>
      <c r="P111" s="19">
        <v>0</v>
      </c>
      <c r="Q111" s="19">
        <v>0</v>
      </c>
      <c r="R111" s="19">
        <v>0</v>
      </c>
      <c r="S111" s="19">
        <v>0</v>
      </c>
      <c r="T111" s="19">
        <v>0</v>
      </c>
      <c r="U111" s="19">
        <v>5189613</v>
      </c>
      <c r="V111" s="19">
        <v>5189613</v>
      </c>
      <c r="W111" s="19">
        <v>0</v>
      </c>
      <c r="X111" s="19">
        <v>5189613</v>
      </c>
      <c r="Y111" s="20">
        <v>0</v>
      </c>
      <c r="Z111" s="20">
        <v>0</v>
      </c>
      <c r="AA111" s="20">
        <v>0</v>
      </c>
      <c r="AB111" s="21">
        <v>0</v>
      </c>
    </row>
    <row r="112" spans="1:28" outlineLevel="2" x14ac:dyDescent="0.25">
      <c r="A112" s="15" t="s">
        <v>309</v>
      </c>
      <c r="B112" s="16" t="s">
        <v>30</v>
      </c>
      <c r="C112" s="16" t="s">
        <v>31</v>
      </c>
      <c r="D112" s="16" t="s">
        <v>41</v>
      </c>
      <c r="E112" s="16"/>
      <c r="F112" s="16" t="s">
        <v>33</v>
      </c>
      <c r="G112" s="16">
        <v>1111</v>
      </c>
      <c r="H112" s="16">
        <v>3480</v>
      </c>
      <c r="I112" s="17" t="s">
        <v>42</v>
      </c>
      <c r="J112" s="18">
        <v>235217624</v>
      </c>
      <c r="K112" s="19">
        <v>235217624</v>
      </c>
      <c r="L112" s="19">
        <v>0</v>
      </c>
      <c r="M112" s="19">
        <v>0</v>
      </c>
      <c r="N112" s="19">
        <v>0</v>
      </c>
      <c r="O112" s="19">
        <v>235217624</v>
      </c>
      <c r="P112" s="19">
        <v>0</v>
      </c>
      <c r="Q112" s="19">
        <v>0</v>
      </c>
      <c r="R112" s="19">
        <v>0</v>
      </c>
      <c r="S112" s="19">
        <v>53461777.460000001</v>
      </c>
      <c r="T112" s="19">
        <v>53461777.460000001</v>
      </c>
      <c r="U112" s="19">
        <v>181755846.53999999</v>
      </c>
      <c r="V112" s="19">
        <v>181755846.53999999</v>
      </c>
      <c r="W112" s="19">
        <v>0</v>
      </c>
      <c r="X112" s="19">
        <v>181755846.53999999</v>
      </c>
      <c r="Y112" s="20">
        <v>0.22728644457355798</v>
      </c>
      <c r="Z112" s="20">
        <v>0.22728644457355798</v>
      </c>
      <c r="AA112" s="20">
        <v>0</v>
      </c>
      <c r="AB112" s="21">
        <v>0.22728644457355798</v>
      </c>
    </row>
    <row r="113" spans="1:28" ht="30" outlineLevel="2" x14ac:dyDescent="0.25">
      <c r="A113" s="15" t="s">
        <v>309</v>
      </c>
      <c r="B113" s="16" t="s">
        <v>30</v>
      </c>
      <c r="C113" s="16" t="s">
        <v>31</v>
      </c>
      <c r="D113" s="16" t="s">
        <v>43</v>
      </c>
      <c r="E113" s="16"/>
      <c r="F113" s="16" t="s">
        <v>33</v>
      </c>
      <c r="G113" s="16">
        <v>1111</v>
      </c>
      <c r="H113" s="16">
        <v>3480</v>
      </c>
      <c r="I113" s="17" t="s">
        <v>44</v>
      </c>
      <c r="J113" s="18">
        <v>275914440</v>
      </c>
      <c r="K113" s="19">
        <v>275914440</v>
      </c>
      <c r="L113" s="19">
        <v>0</v>
      </c>
      <c r="M113" s="19">
        <v>0</v>
      </c>
      <c r="N113" s="19">
        <v>0</v>
      </c>
      <c r="O113" s="19">
        <v>275914440</v>
      </c>
      <c r="P113" s="19">
        <v>0</v>
      </c>
      <c r="Q113" s="19">
        <v>0</v>
      </c>
      <c r="R113" s="19">
        <v>0</v>
      </c>
      <c r="S113" s="19">
        <v>68776697.700000003</v>
      </c>
      <c r="T113" s="19">
        <v>68776697.700000003</v>
      </c>
      <c r="U113" s="19">
        <v>207137742.30000001</v>
      </c>
      <c r="V113" s="19">
        <v>207137742.30000001</v>
      </c>
      <c r="W113" s="19">
        <v>0</v>
      </c>
      <c r="X113" s="19">
        <v>207137742.30000001</v>
      </c>
      <c r="Y113" s="20">
        <v>0.24926820683977252</v>
      </c>
      <c r="Z113" s="20">
        <v>0.24926820683977252</v>
      </c>
      <c r="AA113" s="20">
        <v>0</v>
      </c>
      <c r="AB113" s="21">
        <v>0.24926820683977252</v>
      </c>
    </row>
    <row r="114" spans="1:28" outlineLevel="2" x14ac:dyDescent="0.25">
      <c r="A114" s="15" t="s">
        <v>309</v>
      </c>
      <c r="B114" s="16" t="s">
        <v>30</v>
      </c>
      <c r="C114" s="16" t="s">
        <v>31</v>
      </c>
      <c r="D114" s="16" t="s">
        <v>45</v>
      </c>
      <c r="E114" s="16"/>
      <c r="F114" s="16" t="s">
        <v>33</v>
      </c>
      <c r="G114" s="16">
        <v>1111</v>
      </c>
      <c r="H114" s="16">
        <v>3480</v>
      </c>
      <c r="I114" s="17" t="s">
        <v>46</v>
      </c>
      <c r="J114" s="18">
        <v>108345675</v>
      </c>
      <c r="K114" s="19">
        <v>108345675</v>
      </c>
      <c r="L114" s="19">
        <v>0</v>
      </c>
      <c r="M114" s="19">
        <v>0</v>
      </c>
      <c r="N114" s="19">
        <v>0</v>
      </c>
      <c r="O114" s="19">
        <v>108345675</v>
      </c>
      <c r="P114" s="19">
        <v>0</v>
      </c>
      <c r="Q114" s="19">
        <v>0</v>
      </c>
      <c r="R114" s="19">
        <v>0</v>
      </c>
      <c r="S114" s="19">
        <v>1451613.75</v>
      </c>
      <c r="T114" s="19">
        <v>1451613.75</v>
      </c>
      <c r="U114" s="19">
        <v>106894061.25</v>
      </c>
      <c r="V114" s="19">
        <v>106894061.25</v>
      </c>
      <c r="W114" s="19">
        <v>0</v>
      </c>
      <c r="X114" s="19">
        <v>106894061.25</v>
      </c>
      <c r="Y114" s="20">
        <v>1.3397985198763125E-2</v>
      </c>
      <c r="Z114" s="20">
        <v>1.3397985198763125E-2</v>
      </c>
      <c r="AA114" s="20">
        <v>0</v>
      </c>
      <c r="AB114" s="21">
        <v>1.3397985198763125E-2</v>
      </c>
    </row>
    <row r="115" spans="1:28" outlineLevel="2" x14ac:dyDescent="0.25">
      <c r="A115" s="15" t="s">
        <v>309</v>
      </c>
      <c r="B115" s="16" t="s">
        <v>30</v>
      </c>
      <c r="C115" s="16" t="s">
        <v>31</v>
      </c>
      <c r="D115" s="16" t="s">
        <v>47</v>
      </c>
      <c r="E115" s="16"/>
      <c r="F115" s="16" t="s">
        <v>33</v>
      </c>
      <c r="G115" s="16">
        <v>1111</v>
      </c>
      <c r="H115" s="16">
        <v>3480</v>
      </c>
      <c r="I115" s="17" t="s">
        <v>48</v>
      </c>
      <c r="J115" s="18">
        <v>92567235</v>
      </c>
      <c r="K115" s="19">
        <v>93967235</v>
      </c>
      <c r="L115" s="19">
        <v>0</v>
      </c>
      <c r="M115" s="19">
        <v>0</v>
      </c>
      <c r="N115" s="19">
        <v>0</v>
      </c>
      <c r="O115" s="19">
        <v>93967235</v>
      </c>
      <c r="P115" s="19">
        <v>0</v>
      </c>
      <c r="Q115" s="19">
        <v>0</v>
      </c>
      <c r="R115" s="19">
        <v>0</v>
      </c>
      <c r="S115" s="19">
        <v>93756362.269999996</v>
      </c>
      <c r="T115" s="19">
        <v>93756362.269999996</v>
      </c>
      <c r="U115" s="19">
        <v>210872.73</v>
      </c>
      <c r="V115" s="19">
        <v>210872.73</v>
      </c>
      <c r="W115" s="19">
        <v>0</v>
      </c>
      <c r="X115" s="19">
        <v>210872.73000000417</v>
      </c>
      <c r="Y115" s="20">
        <v>0.99775589086983352</v>
      </c>
      <c r="Z115" s="20">
        <v>0.99775589086983352</v>
      </c>
      <c r="AA115" s="20">
        <v>0</v>
      </c>
      <c r="AB115" s="21">
        <v>0.99775589086983352</v>
      </c>
    </row>
    <row r="116" spans="1:28" outlineLevel="2" x14ac:dyDescent="0.25">
      <c r="A116" s="15" t="s">
        <v>309</v>
      </c>
      <c r="B116" s="16" t="s">
        <v>30</v>
      </c>
      <c r="C116" s="16" t="s">
        <v>31</v>
      </c>
      <c r="D116" s="16" t="s">
        <v>49</v>
      </c>
      <c r="E116" s="16"/>
      <c r="F116" s="16" t="s">
        <v>33</v>
      </c>
      <c r="G116" s="16">
        <v>1111</v>
      </c>
      <c r="H116" s="16">
        <v>3480</v>
      </c>
      <c r="I116" s="17" t="s">
        <v>50</v>
      </c>
      <c r="J116" s="18">
        <v>150934199</v>
      </c>
      <c r="K116" s="19">
        <v>150934199</v>
      </c>
      <c r="L116" s="19">
        <v>0</v>
      </c>
      <c r="M116" s="19">
        <v>0</v>
      </c>
      <c r="N116" s="19">
        <v>0</v>
      </c>
      <c r="O116" s="19">
        <v>150934199</v>
      </c>
      <c r="P116" s="19">
        <v>0</v>
      </c>
      <c r="Q116" s="19">
        <v>0</v>
      </c>
      <c r="R116" s="19">
        <v>0</v>
      </c>
      <c r="S116" s="19">
        <v>33927182.810000002</v>
      </c>
      <c r="T116" s="19">
        <v>33927182.810000002</v>
      </c>
      <c r="U116" s="19">
        <v>117007016.19</v>
      </c>
      <c r="V116" s="19">
        <v>117007016.19</v>
      </c>
      <c r="W116" s="19">
        <v>0</v>
      </c>
      <c r="X116" s="19">
        <v>117007016.19</v>
      </c>
      <c r="Y116" s="20">
        <v>0.22478128240505654</v>
      </c>
      <c r="Z116" s="20">
        <v>0.22478128240505654</v>
      </c>
      <c r="AA116" s="20">
        <v>0</v>
      </c>
      <c r="AB116" s="21">
        <v>0.22478128240505654</v>
      </c>
    </row>
    <row r="117" spans="1:28" ht="120" outlineLevel="2" x14ac:dyDescent="0.25">
      <c r="A117" s="15" t="s">
        <v>309</v>
      </c>
      <c r="B117" s="16" t="s">
        <v>30</v>
      </c>
      <c r="C117" s="16" t="s">
        <v>31</v>
      </c>
      <c r="D117" s="16" t="s">
        <v>51</v>
      </c>
      <c r="E117" s="16" t="s">
        <v>52</v>
      </c>
      <c r="F117" s="16" t="s">
        <v>33</v>
      </c>
      <c r="G117" s="16">
        <v>1112</v>
      </c>
      <c r="H117" s="16">
        <v>3480</v>
      </c>
      <c r="I117" s="17" t="s">
        <v>53</v>
      </c>
      <c r="J117" s="18">
        <v>119120618</v>
      </c>
      <c r="K117" s="19">
        <v>119120618</v>
      </c>
      <c r="L117" s="19">
        <v>0</v>
      </c>
      <c r="M117" s="19">
        <v>0</v>
      </c>
      <c r="N117" s="19">
        <v>0</v>
      </c>
      <c r="O117" s="19">
        <v>119120618</v>
      </c>
      <c r="P117" s="19">
        <v>0</v>
      </c>
      <c r="Q117" s="19">
        <v>84811089</v>
      </c>
      <c r="R117" s="19">
        <v>0</v>
      </c>
      <c r="S117" s="19">
        <v>34309529</v>
      </c>
      <c r="T117" s="19">
        <v>34309529</v>
      </c>
      <c r="U117" s="19">
        <v>0</v>
      </c>
      <c r="V117" s="19">
        <v>0</v>
      </c>
      <c r="W117" s="19">
        <v>0</v>
      </c>
      <c r="X117" s="19">
        <v>0</v>
      </c>
      <c r="Y117" s="20">
        <v>0.28802343016722765</v>
      </c>
      <c r="Z117" s="20">
        <v>0.28802343016722765</v>
      </c>
      <c r="AA117" s="20">
        <v>0.71197656983277235</v>
      </c>
      <c r="AB117" s="21">
        <v>1</v>
      </c>
    </row>
    <row r="118" spans="1:28" ht="75" outlineLevel="2" x14ac:dyDescent="0.25">
      <c r="A118" s="15" t="s">
        <v>309</v>
      </c>
      <c r="B118" s="16" t="s">
        <v>30</v>
      </c>
      <c r="C118" s="16" t="s">
        <v>31</v>
      </c>
      <c r="D118" s="16" t="s">
        <v>54</v>
      </c>
      <c r="E118" s="16" t="s">
        <v>52</v>
      </c>
      <c r="F118" s="16" t="s">
        <v>33</v>
      </c>
      <c r="G118" s="16">
        <v>1112</v>
      </c>
      <c r="H118" s="16">
        <v>3480</v>
      </c>
      <c r="I118" s="17" t="s">
        <v>55</v>
      </c>
      <c r="J118" s="18">
        <v>6438952</v>
      </c>
      <c r="K118" s="19">
        <v>6438952</v>
      </c>
      <c r="L118" s="19">
        <v>0</v>
      </c>
      <c r="M118" s="19">
        <v>0</v>
      </c>
      <c r="N118" s="19">
        <v>0</v>
      </c>
      <c r="O118" s="19">
        <v>6438952</v>
      </c>
      <c r="P118" s="19">
        <v>0</v>
      </c>
      <c r="Q118" s="19">
        <v>4584378</v>
      </c>
      <c r="R118" s="19">
        <v>0</v>
      </c>
      <c r="S118" s="19">
        <v>1854574</v>
      </c>
      <c r="T118" s="19">
        <v>1854574</v>
      </c>
      <c r="U118" s="19">
        <v>0</v>
      </c>
      <c r="V118" s="19">
        <v>0</v>
      </c>
      <c r="W118" s="19">
        <v>0</v>
      </c>
      <c r="X118" s="19">
        <v>0</v>
      </c>
      <c r="Y118" s="20">
        <v>0.28802420021146297</v>
      </c>
      <c r="Z118" s="20">
        <v>0.28802420021146297</v>
      </c>
      <c r="AA118" s="20">
        <v>0.71197579978853698</v>
      </c>
      <c r="AB118" s="21">
        <v>1</v>
      </c>
    </row>
    <row r="119" spans="1:28" ht="120" outlineLevel="2" x14ac:dyDescent="0.25">
      <c r="A119" s="15" t="s">
        <v>309</v>
      </c>
      <c r="B119" s="16" t="s">
        <v>30</v>
      </c>
      <c r="C119" s="16" t="s">
        <v>31</v>
      </c>
      <c r="D119" s="16" t="s">
        <v>56</v>
      </c>
      <c r="E119" s="16" t="s">
        <v>52</v>
      </c>
      <c r="F119" s="16" t="s">
        <v>33</v>
      </c>
      <c r="G119" s="16">
        <v>1112</v>
      </c>
      <c r="H119" s="16">
        <v>3480</v>
      </c>
      <c r="I119" s="17" t="s">
        <v>57</v>
      </c>
      <c r="J119" s="18">
        <v>24718634</v>
      </c>
      <c r="K119" s="19">
        <v>23318634</v>
      </c>
      <c r="L119" s="19">
        <v>0</v>
      </c>
      <c r="M119" s="19">
        <v>0</v>
      </c>
      <c r="N119" s="19">
        <v>0</v>
      </c>
      <c r="O119" s="19">
        <v>23318634</v>
      </c>
      <c r="P119" s="19">
        <v>0</v>
      </c>
      <c r="Q119" s="19">
        <v>17765010</v>
      </c>
      <c r="R119" s="19">
        <v>0</v>
      </c>
      <c r="S119" s="19">
        <v>5553624</v>
      </c>
      <c r="T119" s="19">
        <v>5553624</v>
      </c>
      <c r="U119" s="19">
        <v>0</v>
      </c>
      <c r="V119" s="19">
        <v>0</v>
      </c>
      <c r="W119" s="19">
        <v>0</v>
      </c>
      <c r="X119" s="19">
        <v>0</v>
      </c>
      <c r="Y119" s="20">
        <v>0.23816249270862092</v>
      </c>
      <c r="Z119" s="20">
        <v>0.23816249270862092</v>
      </c>
      <c r="AA119" s="20">
        <v>0.76183750729137911</v>
      </c>
      <c r="AB119" s="21">
        <v>1</v>
      </c>
    </row>
    <row r="120" spans="1:28" ht="90" outlineLevel="2" x14ac:dyDescent="0.25">
      <c r="A120" s="15" t="s">
        <v>309</v>
      </c>
      <c r="B120" s="16" t="s">
        <v>30</v>
      </c>
      <c r="C120" s="16" t="s">
        <v>31</v>
      </c>
      <c r="D120" s="16" t="s">
        <v>58</v>
      </c>
      <c r="E120" s="16" t="s">
        <v>52</v>
      </c>
      <c r="F120" s="16" t="s">
        <v>33</v>
      </c>
      <c r="G120" s="16">
        <v>1112</v>
      </c>
      <c r="H120" s="16">
        <v>3480</v>
      </c>
      <c r="I120" s="17" t="s">
        <v>59</v>
      </c>
      <c r="J120" s="18">
        <v>38633714</v>
      </c>
      <c r="K120" s="19">
        <v>38633714</v>
      </c>
      <c r="L120" s="19">
        <v>0</v>
      </c>
      <c r="M120" s="19">
        <v>0</v>
      </c>
      <c r="N120" s="19">
        <v>0</v>
      </c>
      <c r="O120" s="19">
        <v>38633714</v>
      </c>
      <c r="P120" s="19">
        <v>0</v>
      </c>
      <c r="Q120" s="19">
        <v>27506296</v>
      </c>
      <c r="R120" s="19">
        <v>0</v>
      </c>
      <c r="S120" s="19">
        <v>11127418</v>
      </c>
      <c r="T120" s="19">
        <v>11127418</v>
      </c>
      <c r="U120" s="19">
        <v>0</v>
      </c>
      <c r="V120" s="19">
        <v>0</v>
      </c>
      <c r="W120" s="19">
        <v>0</v>
      </c>
      <c r="X120" s="19">
        <v>0</v>
      </c>
      <c r="Y120" s="20">
        <v>0.28802351231362328</v>
      </c>
      <c r="Z120" s="20">
        <v>0.28802351231362328</v>
      </c>
      <c r="AA120" s="20">
        <v>0.71197648768637667</v>
      </c>
      <c r="AB120" s="21">
        <v>1</v>
      </c>
    </row>
    <row r="121" spans="1:28" ht="90" outlineLevel="2" x14ac:dyDescent="0.25">
      <c r="A121" s="15" t="s">
        <v>309</v>
      </c>
      <c r="B121" s="16" t="s">
        <v>30</v>
      </c>
      <c r="C121" s="16" t="s">
        <v>31</v>
      </c>
      <c r="D121" s="16" t="s">
        <v>60</v>
      </c>
      <c r="E121" s="16" t="s">
        <v>52</v>
      </c>
      <c r="F121" s="16" t="s">
        <v>33</v>
      </c>
      <c r="G121" s="16">
        <v>1112</v>
      </c>
      <c r="H121" s="16">
        <v>3480</v>
      </c>
      <c r="I121" s="17" t="s">
        <v>61</v>
      </c>
      <c r="J121" s="18">
        <v>19316857</v>
      </c>
      <c r="K121" s="19">
        <v>19316857</v>
      </c>
      <c r="L121" s="19">
        <v>0</v>
      </c>
      <c r="M121" s="19">
        <v>0</v>
      </c>
      <c r="N121" s="19">
        <v>0</v>
      </c>
      <c r="O121" s="19">
        <v>19316857</v>
      </c>
      <c r="P121" s="19">
        <v>0</v>
      </c>
      <c r="Q121" s="19">
        <v>13753143</v>
      </c>
      <c r="R121" s="19">
        <v>0</v>
      </c>
      <c r="S121" s="19">
        <v>5563714</v>
      </c>
      <c r="T121" s="19">
        <v>5563714</v>
      </c>
      <c r="U121" s="19">
        <v>0</v>
      </c>
      <c r="V121" s="19">
        <v>0</v>
      </c>
      <c r="W121" s="19">
        <v>0</v>
      </c>
      <c r="X121" s="19">
        <v>0</v>
      </c>
      <c r="Y121" s="20">
        <v>0.28802377115490374</v>
      </c>
      <c r="Z121" s="20">
        <v>0.28802377115490374</v>
      </c>
      <c r="AA121" s="20">
        <v>0.71197622884509626</v>
      </c>
      <c r="AB121" s="21">
        <v>1</v>
      </c>
    </row>
    <row r="122" spans="1:28" ht="75" outlineLevel="2" x14ac:dyDescent="0.25">
      <c r="A122" s="15" t="s">
        <v>309</v>
      </c>
      <c r="B122" s="16" t="s">
        <v>30</v>
      </c>
      <c r="C122" s="16" t="s">
        <v>31</v>
      </c>
      <c r="D122" s="16" t="s">
        <v>62</v>
      </c>
      <c r="E122" s="16" t="s">
        <v>52</v>
      </c>
      <c r="F122" s="16" t="s">
        <v>33</v>
      </c>
      <c r="G122" s="16">
        <v>1112</v>
      </c>
      <c r="H122" s="16">
        <v>3480</v>
      </c>
      <c r="I122" s="17" t="s">
        <v>63</v>
      </c>
      <c r="J122" s="18">
        <v>56307925</v>
      </c>
      <c r="K122" s="19">
        <v>56307925</v>
      </c>
      <c r="L122" s="19">
        <v>0</v>
      </c>
      <c r="M122" s="19">
        <v>0</v>
      </c>
      <c r="N122" s="19">
        <v>0</v>
      </c>
      <c r="O122" s="19">
        <v>56307925</v>
      </c>
      <c r="P122" s="19">
        <v>0</v>
      </c>
      <c r="Q122" s="19">
        <v>43567889.990000002</v>
      </c>
      <c r="R122" s="19">
        <v>0</v>
      </c>
      <c r="S122" s="19">
        <v>12740035.01</v>
      </c>
      <c r="T122" s="19">
        <v>12740035.01</v>
      </c>
      <c r="U122" s="19">
        <v>0</v>
      </c>
      <c r="V122" s="19">
        <v>0</v>
      </c>
      <c r="W122" s="19">
        <v>0</v>
      </c>
      <c r="X122" s="19">
        <v>-1.862645149230957E-9</v>
      </c>
      <c r="Y122" s="20">
        <v>0.22625651735523908</v>
      </c>
      <c r="Z122" s="20">
        <v>0.22625651735523908</v>
      </c>
      <c r="AA122" s="20">
        <v>0.773743482644761</v>
      </c>
      <c r="AB122" s="21">
        <v>1</v>
      </c>
    </row>
    <row r="123" spans="1:28" outlineLevel="2" x14ac:dyDescent="0.25">
      <c r="A123" s="15" t="s">
        <v>312</v>
      </c>
      <c r="B123" s="16" t="s">
        <v>30</v>
      </c>
      <c r="C123" s="16" t="s">
        <v>31</v>
      </c>
      <c r="D123" s="16" t="s">
        <v>32</v>
      </c>
      <c r="E123" s="16"/>
      <c r="F123" s="16" t="s">
        <v>33</v>
      </c>
      <c r="G123" s="16">
        <v>1111</v>
      </c>
      <c r="H123" s="16">
        <v>3480</v>
      </c>
      <c r="I123" s="17" t="s">
        <v>34</v>
      </c>
      <c r="J123" s="18">
        <v>10763883686</v>
      </c>
      <c r="K123" s="19">
        <v>10763883686</v>
      </c>
      <c r="L123" s="19">
        <v>0</v>
      </c>
      <c r="M123" s="19">
        <v>0</v>
      </c>
      <c r="N123" s="19">
        <v>0</v>
      </c>
      <c r="O123" s="19">
        <v>10763883686</v>
      </c>
      <c r="P123" s="19">
        <v>0</v>
      </c>
      <c r="Q123" s="19">
        <v>0</v>
      </c>
      <c r="R123" s="19">
        <v>0</v>
      </c>
      <c r="S123" s="19">
        <v>2622112354.71</v>
      </c>
      <c r="T123" s="19">
        <v>2622112354.71</v>
      </c>
      <c r="U123" s="19">
        <v>8141771331.29</v>
      </c>
      <c r="V123" s="19">
        <v>8141771331.29</v>
      </c>
      <c r="W123" s="19">
        <v>0</v>
      </c>
      <c r="X123" s="19">
        <v>8141771331.29</v>
      </c>
      <c r="Y123" s="20">
        <v>0.24360281392862312</v>
      </c>
      <c r="Z123" s="20">
        <v>0.24360281392862312</v>
      </c>
      <c r="AA123" s="20">
        <v>0</v>
      </c>
      <c r="AB123" s="21">
        <v>0.24360281392862312</v>
      </c>
    </row>
    <row r="124" spans="1:28" outlineLevel="2" x14ac:dyDescent="0.25">
      <c r="A124" s="15" t="s">
        <v>312</v>
      </c>
      <c r="B124" s="16" t="s">
        <v>30</v>
      </c>
      <c r="C124" s="16" t="s">
        <v>31</v>
      </c>
      <c r="D124" s="16" t="s">
        <v>35</v>
      </c>
      <c r="E124" s="16"/>
      <c r="F124" s="16" t="s">
        <v>33</v>
      </c>
      <c r="G124" s="16">
        <v>1111</v>
      </c>
      <c r="H124" s="16">
        <v>3480</v>
      </c>
      <c r="I124" s="17" t="s">
        <v>36</v>
      </c>
      <c r="J124" s="18">
        <v>124087666</v>
      </c>
      <c r="K124" s="19">
        <v>124087666</v>
      </c>
      <c r="L124" s="19">
        <v>0</v>
      </c>
      <c r="M124" s="19">
        <v>14000000</v>
      </c>
      <c r="N124" s="19">
        <v>0</v>
      </c>
      <c r="O124" s="19">
        <v>138087666</v>
      </c>
      <c r="P124" s="19">
        <v>0</v>
      </c>
      <c r="Q124" s="19">
        <v>0</v>
      </c>
      <c r="R124" s="19">
        <v>0</v>
      </c>
      <c r="S124" s="19">
        <v>50350021.43</v>
      </c>
      <c r="T124" s="19">
        <v>50350021.43</v>
      </c>
      <c r="U124" s="19">
        <v>73737644.569999993</v>
      </c>
      <c r="V124" s="19">
        <v>73737644.569999993</v>
      </c>
      <c r="W124" s="19">
        <v>0</v>
      </c>
      <c r="X124" s="19">
        <v>87737644.569999993</v>
      </c>
      <c r="Y124" s="20">
        <v>0.40576169294698478</v>
      </c>
      <c r="Z124" s="20">
        <v>0.36462359665055094</v>
      </c>
      <c r="AA124" s="20">
        <v>0</v>
      </c>
      <c r="AB124" s="21">
        <v>0.36462359665055094</v>
      </c>
    </row>
    <row r="125" spans="1:28" outlineLevel="2" x14ac:dyDescent="0.25">
      <c r="A125" s="15" t="s">
        <v>312</v>
      </c>
      <c r="B125" s="16" t="s">
        <v>30</v>
      </c>
      <c r="C125" s="16" t="s">
        <v>31</v>
      </c>
      <c r="D125" s="16" t="s">
        <v>37</v>
      </c>
      <c r="E125" s="16"/>
      <c r="F125" s="16" t="s">
        <v>33</v>
      </c>
      <c r="G125" s="16">
        <v>1111</v>
      </c>
      <c r="H125" s="16">
        <v>3480</v>
      </c>
      <c r="I125" s="17" t="s">
        <v>38</v>
      </c>
      <c r="J125" s="18">
        <v>41976671</v>
      </c>
      <c r="K125" s="19">
        <v>41976671</v>
      </c>
      <c r="L125" s="19">
        <v>0</v>
      </c>
      <c r="M125" s="19">
        <v>0</v>
      </c>
      <c r="N125" s="19">
        <v>0</v>
      </c>
      <c r="O125" s="19">
        <v>41976671</v>
      </c>
      <c r="P125" s="19">
        <v>0</v>
      </c>
      <c r="Q125" s="19">
        <v>0</v>
      </c>
      <c r="R125" s="19">
        <v>0</v>
      </c>
      <c r="S125" s="19">
        <v>5996272.0599999996</v>
      </c>
      <c r="T125" s="19">
        <v>5996272.0599999996</v>
      </c>
      <c r="U125" s="19">
        <v>35980398.939999998</v>
      </c>
      <c r="V125" s="19">
        <v>35980398.939999998</v>
      </c>
      <c r="W125" s="19">
        <v>0</v>
      </c>
      <c r="X125" s="19">
        <v>35980398.939999998</v>
      </c>
      <c r="Y125" s="20">
        <v>0.14284772749130106</v>
      </c>
      <c r="Z125" s="20">
        <v>0.14284772749130106</v>
      </c>
      <c r="AA125" s="20">
        <v>0</v>
      </c>
      <c r="AB125" s="21">
        <v>0.14284772749130106</v>
      </c>
    </row>
    <row r="126" spans="1:28" outlineLevel="2" x14ac:dyDescent="0.25">
      <c r="A126" s="15" t="s">
        <v>312</v>
      </c>
      <c r="B126" s="16" t="s">
        <v>30</v>
      </c>
      <c r="C126" s="16" t="s">
        <v>31</v>
      </c>
      <c r="D126" s="16" t="s">
        <v>41</v>
      </c>
      <c r="E126" s="16"/>
      <c r="F126" s="16" t="s">
        <v>33</v>
      </c>
      <c r="G126" s="16">
        <v>1111</v>
      </c>
      <c r="H126" s="16">
        <v>3480</v>
      </c>
      <c r="I126" s="17" t="s">
        <v>42</v>
      </c>
      <c r="J126" s="18">
        <v>3868014957</v>
      </c>
      <c r="K126" s="19">
        <v>3868014957</v>
      </c>
      <c r="L126" s="19">
        <v>0</v>
      </c>
      <c r="M126" s="19">
        <v>0</v>
      </c>
      <c r="N126" s="19">
        <v>0</v>
      </c>
      <c r="O126" s="19">
        <v>3868014957</v>
      </c>
      <c r="P126" s="19">
        <v>0</v>
      </c>
      <c r="Q126" s="19">
        <v>0</v>
      </c>
      <c r="R126" s="19">
        <v>0</v>
      </c>
      <c r="S126" s="19">
        <v>928808495.58000004</v>
      </c>
      <c r="T126" s="19">
        <v>928808495.58000004</v>
      </c>
      <c r="U126" s="19">
        <v>2939206461.4200001</v>
      </c>
      <c r="V126" s="19">
        <v>2939206461.4200001</v>
      </c>
      <c r="W126" s="19">
        <v>0</v>
      </c>
      <c r="X126" s="19">
        <v>2939206461.4200001</v>
      </c>
      <c r="Y126" s="20">
        <v>0.24012536298473264</v>
      </c>
      <c r="Z126" s="20">
        <v>0.24012536298473264</v>
      </c>
      <c r="AA126" s="20">
        <v>0</v>
      </c>
      <c r="AB126" s="21">
        <v>0.24012536298473264</v>
      </c>
    </row>
    <row r="127" spans="1:28" ht="30" outlineLevel="2" x14ac:dyDescent="0.25">
      <c r="A127" s="15" t="s">
        <v>312</v>
      </c>
      <c r="B127" s="16" t="s">
        <v>30</v>
      </c>
      <c r="C127" s="16" t="s">
        <v>31</v>
      </c>
      <c r="D127" s="16" t="s">
        <v>43</v>
      </c>
      <c r="E127" s="16"/>
      <c r="F127" s="16" t="s">
        <v>33</v>
      </c>
      <c r="G127" s="16">
        <v>1111</v>
      </c>
      <c r="H127" s="16">
        <v>3480</v>
      </c>
      <c r="I127" s="17" t="s">
        <v>44</v>
      </c>
      <c r="J127" s="18">
        <v>4517655687</v>
      </c>
      <c r="K127" s="19">
        <v>4517655687</v>
      </c>
      <c r="L127" s="19">
        <v>0</v>
      </c>
      <c r="M127" s="19">
        <v>0</v>
      </c>
      <c r="N127" s="19">
        <v>0</v>
      </c>
      <c r="O127" s="19">
        <v>4517655687</v>
      </c>
      <c r="P127" s="19">
        <v>0</v>
      </c>
      <c r="Q127" s="19">
        <v>0</v>
      </c>
      <c r="R127" s="19">
        <v>0</v>
      </c>
      <c r="S127" s="19">
        <v>1153833882.5899999</v>
      </c>
      <c r="T127" s="19">
        <v>1153833882.5899999</v>
      </c>
      <c r="U127" s="19">
        <v>3363821804.4099998</v>
      </c>
      <c r="V127" s="19">
        <v>3363821804.4099998</v>
      </c>
      <c r="W127" s="19">
        <v>0</v>
      </c>
      <c r="X127" s="19">
        <v>3363821804.4099998</v>
      </c>
      <c r="Y127" s="20">
        <v>0.25540544975799523</v>
      </c>
      <c r="Z127" s="20">
        <v>0.25540544975799523</v>
      </c>
      <c r="AA127" s="20">
        <v>0</v>
      </c>
      <c r="AB127" s="21">
        <v>0.25540544975799523</v>
      </c>
    </row>
    <row r="128" spans="1:28" outlineLevel="2" x14ac:dyDescent="0.25">
      <c r="A128" s="15" t="s">
        <v>312</v>
      </c>
      <c r="B128" s="16" t="s">
        <v>30</v>
      </c>
      <c r="C128" s="16" t="s">
        <v>31</v>
      </c>
      <c r="D128" s="16" t="s">
        <v>45</v>
      </c>
      <c r="E128" s="16"/>
      <c r="F128" s="16" t="s">
        <v>33</v>
      </c>
      <c r="G128" s="16">
        <v>1111</v>
      </c>
      <c r="H128" s="16">
        <v>3480</v>
      </c>
      <c r="I128" s="17" t="s">
        <v>46</v>
      </c>
      <c r="J128" s="18">
        <v>1953470654</v>
      </c>
      <c r="K128" s="19">
        <v>1953470654</v>
      </c>
      <c r="L128" s="19">
        <v>0</v>
      </c>
      <c r="M128" s="19">
        <v>0</v>
      </c>
      <c r="N128" s="19">
        <v>0</v>
      </c>
      <c r="O128" s="19">
        <v>1953470654</v>
      </c>
      <c r="P128" s="19">
        <v>0</v>
      </c>
      <c r="Q128" s="19">
        <v>0</v>
      </c>
      <c r="R128" s="19">
        <v>0</v>
      </c>
      <c r="S128" s="19">
        <v>28147869.199999999</v>
      </c>
      <c r="T128" s="19">
        <v>28147869.199999999</v>
      </c>
      <c r="U128" s="19">
        <v>1925322784.8</v>
      </c>
      <c r="V128" s="19">
        <v>1925322784.8</v>
      </c>
      <c r="W128" s="19">
        <v>0</v>
      </c>
      <c r="X128" s="19">
        <v>1925322784.8</v>
      </c>
      <c r="Y128" s="20">
        <v>1.4409158971681178E-2</v>
      </c>
      <c r="Z128" s="20">
        <v>1.4409158971681178E-2</v>
      </c>
      <c r="AA128" s="20">
        <v>0</v>
      </c>
      <c r="AB128" s="21">
        <v>1.4409158971681178E-2</v>
      </c>
    </row>
    <row r="129" spans="1:28" outlineLevel="2" x14ac:dyDescent="0.25">
      <c r="A129" s="15" t="s">
        <v>312</v>
      </c>
      <c r="B129" s="16" t="s">
        <v>30</v>
      </c>
      <c r="C129" s="16" t="s">
        <v>31</v>
      </c>
      <c r="D129" s="16" t="s">
        <v>47</v>
      </c>
      <c r="E129" s="16"/>
      <c r="F129" s="16" t="s">
        <v>33</v>
      </c>
      <c r="G129" s="16">
        <v>1111</v>
      </c>
      <c r="H129" s="16">
        <v>3480</v>
      </c>
      <c r="I129" s="17" t="s">
        <v>48</v>
      </c>
      <c r="J129" s="18">
        <v>1707762922</v>
      </c>
      <c r="K129" s="19">
        <v>1739762922</v>
      </c>
      <c r="L129" s="19">
        <v>0</v>
      </c>
      <c r="M129" s="19">
        <v>-14000000</v>
      </c>
      <c r="N129" s="19">
        <v>0</v>
      </c>
      <c r="O129" s="19">
        <v>1725762922</v>
      </c>
      <c r="P129" s="19">
        <v>0</v>
      </c>
      <c r="Q129" s="19">
        <v>1542651</v>
      </c>
      <c r="R129" s="19">
        <v>0</v>
      </c>
      <c r="S129" s="19">
        <v>1713438031.24</v>
      </c>
      <c r="T129" s="19">
        <v>1713438031.24</v>
      </c>
      <c r="U129" s="19">
        <v>10782239.76</v>
      </c>
      <c r="V129" s="19">
        <v>24782239.760000002</v>
      </c>
      <c r="W129" s="19">
        <v>0</v>
      </c>
      <c r="X129" s="19">
        <v>10782239.75999999</v>
      </c>
      <c r="Y129" s="20">
        <v>0.98486869076981054</v>
      </c>
      <c r="Z129" s="20">
        <v>0.99285829437932493</v>
      </c>
      <c r="AA129" s="20">
        <v>8.9389508856303963E-4</v>
      </c>
      <c r="AB129" s="21">
        <v>0.99375218946788801</v>
      </c>
    </row>
    <row r="130" spans="1:28" outlineLevel="2" x14ac:dyDescent="0.25">
      <c r="A130" s="15" t="s">
        <v>312</v>
      </c>
      <c r="B130" s="16" t="s">
        <v>30</v>
      </c>
      <c r="C130" s="16" t="s">
        <v>31</v>
      </c>
      <c r="D130" s="16" t="s">
        <v>49</v>
      </c>
      <c r="E130" s="16"/>
      <c r="F130" s="16" t="s">
        <v>33</v>
      </c>
      <c r="G130" s="16">
        <v>1111</v>
      </c>
      <c r="H130" s="16">
        <v>3480</v>
      </c>
      <c r="I130" s="17" t="s">
        <v>50</v>
      </c>
      <c r="J130" s="18">
        <v>2822909430</v>
      </c>
      <c r="K130" s="19">
        <v>2822909430</v>
      </c>
      <c r="L130" s="19">
        <v>0</v>
      </c>
      <c r="M130" s="19">
        <v>0</v>
      </c>
      <c r="N130" s="19">
        <v>0</v>
      </c>
      <c r="O130" s="19">
        <v>2822909430</v>
      </c>
      <c r="P130" s="19">
        <v>0</v>
      </c>
      <c r="Q130" s="19">
        <v>0</v>
      </c>
      <c r="R130" s="19">
        <v>0</v>
      </c>
      <c r="S130" s="19">
        <v>635197432.46000004</v>
      </c>
      <c r="T130" s="19">
        <v>635197432.46000004</v>
      </c>
      <c r="U130" s="19">
        <v>2187711997.54</v>
      </c>
      <c r="V130" s="19">
        <v>2187711997.54</v>
      </c>
      <c r="W130" s="19">
        <v>0</v>
      </c>
      <c r="X130" s="19">
        <v>2187711997.54</v>
      </c>
      <c r="Y130" s="20">
        <v>0.22501516545644187</v>
      </c>
      <c r="Z130" s="20">
        <v>0.22501516545644187</v>
      </c>
      <c r="AA130" s="20">
        <v>0</v>
      </c>
      <c r="AB130" s="21">
        <v>0.22501516545644187</v>
      </c>
    </row>
    <row r="131" spans="1:28" ht="120" outlineLevel="2" x14ac:dyDescent="0.25">
      <c r="A131" s="15" t="s">
        <v>312</v>
      </c>
      <c r="B131" s="16" t="s">
        <v>30</v>
      </c>
      <c r="C131" s="16" t="s">
        <v>31</v>
      </c>
      <c r="D131" s="16" t="s">
        <v>51</v>
      </c>
      <c r="E131" s="16" t="s">
        <v>52</v>
      </c>
      <c r="F131" s="16" t="s">
        <v>33</v>
      </c>
      <c r="G131" s="16">
        <v>1112</v>
      </c>
      <c r="H131" s="16">
        <v>3480</v>
      </c>
      <c r="I131" s="17" t="s">
        <v>53</v>
      </c>
      <c r="J131" s="18">
        <v>2213489912</v>
      </c>
      <c r="K131" s="19">
        <v>2213489912</v>
      </c>
      <c r="L131" s="19">
        <v>0</v>
      </c>
      <c r="M131" s="19">
        <v>0</v>
      </c>
      <c r="N131" s="19">
        <v>0</v>
      </c>
      <c r="O131" s="19">
        <v>2213489912</v>
      </c>
      <c r="P131" s="19">
        <v>0</v>
      </c>
      <c r="Q131" s="19">
        <v>1579110013</v>
      </c>
      <c r="R131" s="19">
        <v>0</v>
      </c>
      <c r="S131" s="19">
        <v>634379899</v>
      </c>
      <c r="T131" s="19">
        <v>634379899</v>
      </c>
      <c r="U131" s="19">
        <v>0</v>
      </c>
      <c r="V131" s="19">
        <v>0</v>
      </c>
      <c r="W131" s="19">
        <v>0</v>
      </c>
      <c r="X131" s="19">
        <v>0</v>
      </c>
      <c r="Y131" s="20">
        <v>0.28659714939780578</v>
      </c>
      <c r="Z131" s="20">
        <v>0.28659714939780578</v>
      </c>
      <c r="AA131" s="20">
        <v>0.71340285060219422</v>
      </c>
      <c r="AB131" s="21">
        <v>1</v>
      </c>
    </row>
    <row r="132" spans="1:28" ht="75" outlineLevel="2" x14ac:dyDescent="0.25">
      <c r="A132" s="15" t="s">
        <v>312</v>
      </c>
      <c r="B132" s="16" t="s">
        <v>30</v>
      </c>
      <c r="C132" s="16" t="s">
        <v>31</v>
      </c>
      <c r="D132" s="16" t="s">
        <v>54</v>
      </c>
      <c r="E132" s="16" t="s">
        <v>52</v>
      </c>
      <c r="F132" s="16" t="s">
        <v>33</v>
      </c>
      <c r="G132" s="16">
        <v>1112</v>
      </c>
      <c r="H132" s="16">
        <v>3480</v>
      </c>
      <c r="I132" s="17" t="s">
        <v>55</v>
      </c>
      <c r="J132" s="18">
        <v>119648103</v>
      </c>
      <c r="K132" s="19">
        <v>119648103</v>
      </c>
      <c r="L132" s="19">
        <v>0</v>
      </c>
      <c r="M132" s="19">
        <v>0</v>
      </c>
      <c r="N132" s="19">
        <v>0</v>
      </c>
      <c r="O132" s="19">
        <v>119648103</v>
      </c>
      <c r="P132" s="19">
        <v>0</v>
      </c>
      <c r="Q132" s="19">
        <v>85359792</v>
      </c>
      <c r="R132" s="19">
        <v>0</v>
      </c>
      <c r="S132" s="19">
        <v>34288311</v>
      </c>
      <c r="T132" s="19">
        <v>34288311</v>
      </c>
      <c r="U132" s="19">
        <v>0</v>
      </c>
      <c r="V132" s="19">
        <v>0</v>
      </c>
      <c r="W132" s="19">
        <v>0</v>
      </c>
      <c r="X132" s="19">
        <v>0</v>
      </c>
      <c r="Y132" s="20">
        <v>0.28657630284368152</v>
      </c>
      <c r="Z132" s="20">
        <v>0.28657630284368152</v>
      </c>
      <c r="AA132" s="20">
        <v>0.71342369715631848</v>
      </c>
      <c r="AB132" s="21">
        <v>1</v>
      </c>
    </row>
    <row r="133" spans="1:28" ht="120" outlineLevel="2" x14ac:dyDescent="0.25">
      <c r="A133" s="15" t="s">
        <v>312</v>
      </c>
      <c r="B133" s="16" t="s">
        <v>30</v>
      </c>
      <c r="C133" s="16" t="s">
        <v>31</v>
      </c>
      <c r="D133" s="16" t="s">
        <v>56</v>
      </c>
      <c r="E133" s="16" t="s">
        <v>52</v>
      </c>
      <c r="F133" s="16" t="s">
        <v>33</v>
      </c>
      <c r="G133" s="16">
        <v>1112</v>
      </c>
      <c r="H133" s="16">
        <v>3480</v>
      </c>
      <c r="I133" s="17" t="s">
        <v>57</v>
      </c>
      <c r="J133" s="18">
        <v>251135010</v>
      </c>
      <c r="K133" s="19">
        <v>219135010</v>
      </c>
      <c r="L133" s="19">
        <v>0</v>
      </c>
      <c r="M133" s="19">
        <v>0</v>
      </c>
      <c r="N133" s="19">
        <v>0</v>
      </c>
      <c r="O133" s="19">
        <v>219135010</v>
      </c>
      <c r="P133" s="19">
        <v>0</v>
      </c>
      <c r="Q133" s="19">
        <v>163769305</v>
      </c>
      <c r="R133" s="19">
        <v>0</v>
      </c>
      <c r="S133" s="19">
        <v>55365705</v>
      </c>
      <c r="T133" s="19">
        <v>55365705</v>
      </c>
      <c r="U133" s="19">
        <v>0</v>
      </c>
      <c r="V133" s="19">
        <v>0</v>
      </c>
      <c r="W133" s="19">
        <v>0</v>
      </c>
      <c r="X133" s="19">
        <v>0</v>
      </c>
      <c r="Y133" s="20">
        <v>0.25265568016721746</v>
      </c>
      <c r="Z133" s="20">
        <v>0.25265568016721746</v>
      </c>
      <c r="AA133" s="20">
        <v>0.74734431983278249</v>
      </c>
      <c r="AB133" s="21">
        <v>1</v>
      </c>
    </row>
    <row r="134" spans="1:28" ht="90" outlineLevel="2" x14ac:dyDescent="0.25">
      <c r="A134" s="15" t="s">
        <v>312</v>
      </c>
      <c r="B134" s="16" t="s">
        <v>30</v>
      </c>
      <c r="C134" s="16" t="s">
        <v>31</v>
      </c>
      <c r="D134" s="16" t="s">
        <v>58</v>
      </c>
      <c r="E134" s="16" t="s">
        <v>52</v>
      </c>
      <c r="F134" s="16" t="s">
        <v>33</v>
      </c>
      <c r="G134" s="16">
        <v>1112</v>
      </c>
      <c r="H134" s="16">
        <v>3480</v>
      </c>
      <c r="I134" s="17" t="s">
        <v>59</v>
      </c>
      <c r="J134" s="18">
        <v>717888620</v>
      </c>
      <c r="K134" s="19">
        <v>717888620</v>
      </c>
      <c r="L134" s="19">
        <v>0</v>
      </c>
      <c r="M134" s="19">
        <v>0</v>
      </c>
      <c r="N134" s="19">
        <v>0</v>
      </c>
      <c r="O134" s="19">
        <v>717888620</v>
      </c>
      <c r="P134" s="19">
        <v>0</v>
      </c>
      <c r="Q134" s="19">
        <v>512158601</v>
      </c>
      <c r="R134" s="19">
        <v>0</v>
      </c>
      <c r="S134" s="19">
        <v>205730019</v>
      </c>
      <c r="T134" s="19">
        <v>205730019</v>
      </c>
      <c r="U134" s="19">
        <v>0</v>
      </c>
      <c r="V134" s="19">
        <v>0</v>
      </c>
      <c r="W134" s="19">
        <v>0</v>
      </c>
      <c r="X134" s="19">
        <v>0</v>
      </c>
      <c r="Y134" s="20">
        <v>0.2865765151702781</v>
      </c>
      <c r="Z134" s="20">
        <v>0.2865765151702781</v>
      </c>
      <c r="AA134" s="20">
        <v>0.71342348482972195</v>
      </c>
      <c r="AB134" s="21">
        <v>1</v>
      </c>
    </row>
    <row r="135" spans="1:28" ht="90" outlineLevel="2" x14ac:dyDescent="0.25">
      <c r="A135" s="15" t="s">
        <v>312</v>
      </c>
      <c r="B135" s="16" t="s">
        <v>30</v>
      </c>
      <c r="C135" s="16" t="s">
        <v>31</v>
      </c>
      <c r="D135" s="16" t="s">
        <v>60</v>
      </c>
      <c r="E135" s="16" t="s">
        <v>52</v>
      </c>
      <c r="F135" s="16" t="s">
        <v>33</v>
      </c>
      <c r="G135" s="16">
        <v>1112</v>
      </c>
      <c r="H135" s="16">
        <v>3480</v>
      </c>
      <c r="I135" s="17" t="s">
        <v>61</v>
      </c>
      <c r="J135" s="18">
        <v>358944310</v>
      </c>
      <c r="K135" s="19">
        <v>358944310</v>
      </c>
      <c r="L135" s="19">
        <v>0</v>
      </c>
      <c r="M135" s="19">
        <v>0</v>
      </c>
      <c r="N135" s="19">
        <v>0</v>
      </c>
      <c r="O135" s="19">
        <v>358944310</v>
      </c>
      <c r="P135" s="19">
        <v>0</v>
      </c>
      <c r="Q135" s="19">
        <v>256079319</v>
      </c>
      <c r="R135" s="19">
        <v>0</v>
      </c>
      <c r="S135" s="19">
        <v>102864991</v>
      </c>
      <c r="T135" s="19">
        <v>102864991</v>
      </c>
      <c r="U135" s="19">
        <v>0</v>
      </c>
      <c r="V135" s="19">
        <v>0</v>
      </c>
      <c r="W135" s="19">
        <v>0</v>
      </c>
      <c r="X135" s="19">
        <v>0</v>
      </c>
      <c r="Y135" s="20">
        <v>0.28657646363024947</v>
      </c>
      <c r="Z135" s="20">
        <v>0.28657646363024947</v>
      </c>
      <c r="AA135" s="20">
        <v>0.71342353636975053</v>
      </c>
      <c r="AB135" s="21">
        <v>1</v>
      </c>
    </row>
    <row r="136" spans="1:28" ht="75" outlineLevel="2" x14ac:dyDescent="0.25">
      <c r="A136" s="15" t="s">
        <v>312</v>
      </c>
      <c r="B136" s="16" t="s">
        <v>30</v>
      </c>
      <c r="C136" s="16" t="s">
        <v>31</v>
      </c>
      <c r="D136" s="16" t="s">
        <v>62</v>
      </c>
      <c r="E136" s="16" t="s">
        <v>52</v>
      </c>
      <c r="F136" s="16" t="s">
        <v>33</v>
      </c>
      <c r="G136" s="16">
        <v>1112</v>
      </c>
      <c r="H136" s="16">
        <v>3480</v>
      </c>
      <c r="I136" s="17" t="s">
        <v>63</v>
      </c>
      <c r="J136" s="18">
        <v>1338748938</v>
      </c>
      <c r="K136" s="19">
        <v>1338748938</v>
      </c>
      <c r="L136" s="19">
        <v>0</v>
      </c>
      <c r="M136" s="19">
        <v>0</v>
      </c>
      <c r="N136" s="19">
        <v>0</v>
      </c>
      <c r="O136" s="19">
        <v>1338748938</v>
      </c>
      <c r="P136" s="19">
        <v>0</v>
      </c>
      <c r="Q136" s="19">
        <v>1010663695.98</v>
      </c>
      <c r="R136" s="19">
        <v>0</v>
      </c>
      <c r="S136" s="19">
        <v>328085242.01999998</v>
      </c>
      <c r="T136" s="19">
        <v>328085242.01999998</v>
      </c>
      <c r="U136" s="19">
        <v>0</v>
      </c>
      <c r="V136" s="19">
        <v>0</v>
      </c>
      <c r="W136" s="19">
        <v>0</v>
      </c>
      <c r="X136" s="19">
        <v>0</v>
      </c>
      <c r="Y136" s="20">
        <v>0.24506853578546031</v>
      </c>
      <c r="Z136" s="20">
        <v>0.24506853578546031</v>
      </c>
      <c r="AA136" s="20">
        <v>0.75493146421453972</v>
      </c>
      <c r="AB136" s="21">
        <v>1</v>
      </c>
    </row>
    <row r="137" spans="1:28" outlineLevel="2" x14ac:dyDescent="0.25">
      <c r="A137" s="15" t="s">
        <v>317</v>
      </c>
      <c r="B137" s="16" t="s">
        <v>30</v>
      </c>
      <c r="C137" s="16" t="s">
        <v>31</v>
      </c>
      <c r="D137" s="16" t="s">
        <v>32</v>
      </c>
      <c r="E137" s="16"/>
      <c r="F137" s="16" t="s">
        <v>33</v>
      </c>
      <c r="G137" s="16">
        <v>1111</v>
      </c>
      <c r="H137" s="16">
        <v>3460</v>
      </c>
      <c r="I137" s="17" t="s">
        <v>34</v>
      </c>
      <c r="J137" s="18">
        <v>477742300</v>
      </c>
      <c r="K137" s="19">
        <v>477742300</v>
      </c>
      <c r="L137" s="19">
        <v>0</v>
      </c>
      <c r="M137" s="19">
        <v>0</v>
      </c>
      <c r="N137" s="19">
        <v>0</v>
      </c>
      <c r="O137" s="19">
        <v>477742300</v>
      </c>
      <c r="P137" s="19">
        <v>0</v>
      </c>
      <c r="Q137" s="19">
        <v>0</v>
      </c>
      <c r="R137" s="19">
        <v>0</v>
      </c>
      <c r="S137" s="19">
        <v>117993575.43000001</v>
      </c>
      <c r="T137" s="19">
        <v>117993575.43000001</v>
      </c>
      <c r="U137" s="19">
        <v>359748724.56999999</v>
      </c>
      <c r="V137" s="19">
        <v>359748724.56999999</v>
      </c>
      <c r="W137" s="19">
        <v>0</v>
      </c>
      <c r="X137" s="19">
        <v>359748724.56999999</v>
      </c>
      <c r="Y137" s="20">
        <v>0.2469816372341323</v>
      </c>
      <c r="Z137" s="20">
        <v>0.2469816372341323</v>
      </c>
      <c r="AA137" s="20">
        <v>0</v>
      </c>
      <c r="AB137" s="21">
        <v>0.2469816372341323</v>
      </c>
    </row>
    <row r="138" spans="1:28" outlineLevel="2" x14ac:dyDescent="0.25">
      <c r="A138" s="15" t="s">
        <v>317</v>
      </c>
      <c r="B138" s="16" t="s">
        <v>30</v>
      </c>
      <c r="C138" s="16" t="s">
        <v>31</v>
      </c>
      <c r="D138" s="16" t="s">
        <v>35</v>
      </c>
      <c r="E138" s="16"/>
      <c r="F138" s="16" t="s">
        <v>33</v>
      </c>
      <c r="G138" s="16">
        <v>1111</v>
      </c>
      <c r="H138" s="16">
        <v>3460</v>
      </c>
      <c r="I138" s="17" t="s">
        <v>36</v>
      </c>
      <c r="J138" s="18">
        <v>4448687</v>
      </c>
      <c r="K138" s="19">
        <v>4448687</v>
      </c>
      <c r="L138" s="19">
        <v>0</v>
      </c>
      <c r="M138" s="19">
        <v>0</v>
      </c>
      <c r="N138" s="19">
        <v>0</v>
      </c>
      <c r="O138" s="19">
        <v>4448687</v>
      </c>
      <c r="P138" s="19">
        <v>0</v>
      </c>
      <c r="Q138" s="19">
        <v>0</v>
      </c>
      <c r="R138" s="19">
        <v>0</v>
      </c>
      <c r="S138" s="19">
        <v>990000</v>
      </c>
      <c r="T138" s="19">
        <v>990000</v>
      </c>
      <c r="U138" s="19">
        <v>3458687</v>
      </c>
      <c r="V138" s="19">
        <v>3458687</v>
      </c>
      <c r="W138" s="19">
        <v>0</v>
      </c>
      <c r="X138" s="19">
        <v>3458687</v>
      </c>
      <c r="Y138" s="20">
        <v>0.22253757119797368</v>
      </c>
      <c r="Z138" s="20">
        <v>0.22253757119797368</v>
      </c>
      <c r="AA138" s="20">
        <v>0</v>
      </c>
      <c r="AB138" s="21">
        <v>0.22253757119797368</v>
      </c>
    </row>
    <row r="139" spans="1:28" outlineLevel="2" x14ac:dyDescent="0.25">
      <c r="A139" s="15" t="s">
        <v>317</v>
      </c>
      <c r="B139" s="16" t="s">
        <v>30</v>
      </c>
      <c r="C139" s="16" t="s">
        <v>31</v>
      </c>
      <c r="D139" s="16" t="s">
        <v>37</v>
      </c>
      <c r="E139" s="16"/>
      <c r="F139" s="16" t="s">
        <v>33</v>
      </c>
      <c r="G139" s="16">
        <v>1111</v>
      </c>
      <c r="H139" s="16">
        <v>3460</v>
      </c>
      <c r="I139" s="17" t="s">
        <v>38</v>
      </c>
      <c r="J139" s="18">
        <v>10642948</v>
      </c>
      <c r="K139" s="19">
        <v>10642948</v>
      </c>
      <c r="L139" s="19">
        <v>0</v>
      </c>
      <c r="M139" s="19">
        <v>0</v>
      </c>
      <c r="N139" s="19">
        <v>0</v>
      </c>
      <c r="O139" s="19">
        <v>10642948</v>
      </c>
      <c r="P139" s="19">
        <v>0</v>
      </c>
      <c r="Q139" s="19">
        <v>0</v>
      </c>
      <c r="R139" s="19">
        <v>0</v>
      </c>
      <c r="S139" s="19">
        <v>237166.04</v>
      </c>
      <c r="T139" s="19">
        <v>237166.04</v>
      </c>
      <c r="U139" s="19">
        <v>10405781.960000001</v>
      </c>
      <c r="V139" s="19">
        <v>10405781.960000001</v>
      </c>
      <c r="W139" s="19">
        <v>0</v>
      </c>
      <c r="X139" s="19">
        <v>10405781.960000001</v>
      </c>
      <c r="Y139" s="20">
        <v>2.2283867214234251E-2</v>
      </c>
      <c r="Z139" s="20">
        <v>2.2283867214234251E-2</v>
      </c>
      <c r="AA139" s="20">
        <v>0</v>
      </c>
      <c r="AB139" s="21">
        <v>2.2283867214234251E-2</v>
      </c>
    </row>
    <row r="140" spans="1:28" outlineLevel="2" x14ac:dyDescent="0.25">
      <c r="A140" s="15" t="s">
        <v>317</v>
      </c>
      <c r="B140" s="16" t="s">
        <v>30</v>
      </c>
      <c r="C140" s="16" t="s">
        <v>31</v>
      </c>
      <c r="D140" s="16" t="s">
        <v>41</v>
      </c>
      <c r="E140" s="16"/>
      <c r="F140" s="16" t="s">
        <v>33</v>
      </c>
      <c r="G140" s="16">
        <v>1111</v>
      </c>
      <c r="H140" s="16">
        <v>3460</v>
      </c>
      <c r="I140" s="17" t="s">
        <v>42</v>
      </c>
      <c r="J140" s="18">
        <v>147158782</v>
      </c>
      <c r="K140" s="19">
        <v>147158782</v>
      </c>
      <c r="L140" s="19">
        <v>0</v>
      </c>
      <c r="M140" s="19">
        <v>0</v>
      </c>
      <c r="N140" s="19">
        <v>0</v>
      </c>
      <c r="O140" s="19">
        <v>147158782</v>
      </c>
      <c r="P140" s="19">
        <v>0</v>
      </c>
      <c r="Q140" s="19">
        <v>0</v>
      </c>
      <c r="R140" s="19">
        <v>0</v>
      </c>
      <c r="S140" s="19">
        <v>37851910.369999997</v>
      </c>
      <c r="T140" s="19">
        <v>37851910.369999997</v>
      </c>
      <c r="U140" s="19">
        <v>109306871.63</v>
      </c>
      <c r="V140" s="19">
        <v>109306871.63</v>
      </c>
      <c r="W140" s="19">
        <v>0</v>
      </c>
      <c r="X140" s="19">
        <v>109306871.63</v>
      </c>
      <c r="Y140" s="20">
        <v>0.25721815480913668</v>
      </c>
      <c r="Z140" s="20">
        <v>0.25721815480913668</v>
      </c>
      <c r="AA140" s="20">
        <v>0</v>
      </c>
      <c r="AB140" s="21">
        <v>0.25721815480913668</v>
      </c>
    </row>
    <row r="141" spans="1:28" ht="30" outlineLevel="2" x14ac:dyDescent="0.25">
      <c r="A141" s="15" t="s">
        <v>317</v>
      </c>
      <c r="B141" s="16" t="s">
        <v>30</v>
      </c>
      <c r="C141" s="16" t="s">
        <v>31</v>
      </c>
      <c r="D141" s="16" t="s">
        <v>43</v>
      </c>
      <c r="E141" s="16"/>
      <c r="F141" s="16" t="s">
        <v>33</v>
      </c>
      <c r="G141" s="16">
        <v>1111</v>
      </c>
      <c r="H141" s="16">
        <v>3460</v>
      </c>
      <c r="I141" s="17" t="s">
        <v>44</v>
      </c>
      <c r="J141" s="18">
        <v>216713850</v>
      </c>
      <c r="K141" s="19">
        <v>216713850</v>
      </c>
      <c r="L141" s="19">
        <v>0</v>
      </c>
      <c r="M141" s="19">
        <v>0</v>
      </c>
      <c r="N141" s="19">
        <v>0</v>
      </c>
      <c r="O141" s="19">
        <v>216713850</v>
      </c>
      <c r="P141" s="19">
        <v>0</v>
      </c>
      <c r="Q141" s="19">
        <v>0</v>
      </c>
      <c r="R141" s="19">
        <v>0</v>
      </c>
      <c r="S141" s="19">
        <v>56828431.140000001</v>
      </c>
      <c r="T141" s="19">
        <v>56828431.140000001</v>
      </c>
      <c r="U141" s="19">
        <v>159885418.86000001</v>
      </c>
      <c r="V141" s="19">
        <v>159885418.86000001</v>
      </c>
      <c r="W141" s="19">
        <v>0</v>
      </c>
      <c r="X141" s="19">
        <v>159885418.86000001</v>
      </c>
      <c r="Y141" s="20">
        <v>0.26222796161851214</v>
      </c>
      <c r="Z141" s="20">
        <v>0.26222796161851214</v>
      </c>
      <c r="AA141" s="20">
        <v>0</v>
      </c>
      <c r="AB141" s="21">
        <v>0.26222796161851214</v>
      </c>
    </row>
    <row r="142" spans="1:28" outlineLevel="2" x14ac:dyDescent="0.25">
      <c r="A142" s="15" t="s">
        <v>317</v>
      </c>
      <c r="B142" s="16" t="s">
        <v>30</v>
      </c>
      <c r="C142" s="16" t="s">
        <v>31</v>
      </c>
      <c r="D142" s="16" t="s">
        <v>45</v>
      </c>
      <c r="E142" s="16"/>
      <c r="F142" s="16" t="s">
        <v>33</v>
      </c>
      <c r="G142" s="16">
        <v>1111</v>
      </c>
      <c r="H142" s="16">
        <v>3460</v>
      </c>
      <c r="I142" s="17" t="s">
        <v>46</v>
      </c>
      <c r="J142" s="18">
        <v>78276078</v>
      </c>
      <c r="K142" s="19">
        <v>78276078</v>
      </c>
      <c r="L142" s="19">
        <v>0</v>
      </c>
      <c r="M142" s="19">
        <v>0</v>
      </c>
      <c r="N142" s="19">
        <v>0</v>
      </c>
      <c r="O142" s="19">
        <v>78276078</v>
      </c>
      <c r="P142" s="19">
        <v>0</v>
      </c>
      <c r="Q142" s="19">
        <v>0</v>
      </c>
      <c r="R142" s="19">
        <v>0</v>
      </c>
      <c r="S142" s="19">
        <v>1331013.8899999999</v>
      </c>
      <c r="T142" s="19">
        <v>1331013.8899999999</v>
      </c>
      <c r="U142" s="19">
        <v>76945064.109999999</v>
      </c>
      <c r="V142" s="19">
        <v>76945064.109999999</v>
      </c>
      <c r="W142" s="19">
        <v>0</v>
      </c>
      <c r="X142" s="19">
        <v>76945064.109999999</v>
      </c>
      <c r="Y142" s="20">
        <v>1.7004095299715961E-2</v>
      </c>
      <c r="Z142" s="20">
        <v>1.7004095299715961E-2</v>
      </c>
      <c r="AA142" s="20">
        <v>0</v>
      </c>
      <c r="AB142" s="21">
        <v>1.7004095299715961E-2</v>
      </c>
    </row>
    <row r="143" spans="1:28" outlineLevel="2" x14ac:dyDescent="0.25">
      <c r="A143" s="15" t="s">
        <v>317</v>
      </c>
      <c r="B143" s="16" t="s">
        <v>30</v>
      </c>
      <c r="C143" s="16" t="s">
        <v>31</v>
      </c>
      <c r="D143" s="16" t="s">
        <v>47</v>
      </c>
      <c r="E143" s="16"/>
      <c r="F143" s="16" t="s">
        <v>33</v>
      </c>
      <c r="G143" s="16">
        <v>1111</v>
      </c>
      <c r="H143" s="16">
        <v>3460</v>
      </c>
      <c r="I143" s="17" t="s">
        <v>48</v>
      </c>
      <c r="J143" s="18">
        <v>70653884</v>
      </c>
      <c r="K143" s="19">
        <v>70653884</v>
      </c>
      <c r="L143" s="19">
        <v>0</v>
      </c>
      <c r="M143" s="19">
        <v>0</v>
      </c>
      <c r="N143" s="19">
        <v>0</v>
      </c>
      <c r="O143" s="19">
        <v>70653884</v>
      </c>
      <c r="P143" s="19">
        <v>0</v>
      </c>
      <c r="Q143" s="19">
        <v>0</v>
      </c>
      <c r="R143" s="19">
        <v>0</v>
      </c>
      <c r="S143" s="19">
        <v>69701096.840000004</v>
      </c>
      <c r="T143" s="19">
        <v>69701096.840000004</v>
      </c>
      <c r="U143" s="19">
        <v>952787.16</v>
      </c>
      <c r="V143" s="19">
        <v>952787.16</v>
      </c>
      <c r="W143" s="19">
        <v>0</v>
      </c>
      <c r="X143" s="19">
        <v>952787.15999999642</v>
      </c>
      <c r="Y143" s="20">
        <v>0.98651472352178127</v>
      </c>
      <c r="Z143" s="20">
        <v>0.98651472352178127</v>
      </c>
      <c r="AA143" s="20">
        <v>0</v>
      </c>
      <c r="AB143" s="21">
        <v>0.98651472352178127</v>
      </c>
    </row>
    <row r="144" spans="1:28" outlineLevel="2" x14ac:dyDescent="0.25">
      <c r="A144" s="15" t="s">
        <v>317</v>
      </c>
      <c r="B144" s="16" t="s">
        <v>30</v>
      </c>
      <c r="C144" s="16" t="s">
        <v>31</v>
      </c>
      <c r="D144" s="16" t="s">
        <v>49</v>
      </c>
      <c r="E144" s="16"/>
      <c r="F144" s="16" t="s">
        <v>33</v>
      </c>
      <c r="G144" s="16">
        <v>1111</v>
      </c>
      <c r="H144" s="16">
        <v>3460</v>
      </c>
      <c r="I144" s="17" t="s">
        <v>50</v>
      </c>
      <c r="J144" s="18">
        <v>45310687</v>
      </c>
      <c r="K144" s="19">
        <v>45310687</v>
      </c>
      <c r="L144" s="19">
        <v>0</v>
      </c>
      <c r="M144" s="19">
        <v>0</v>
      </c>
      <c r="N144" s="19">
        <v>0</v>
      </c>
      <c r="O144" s="19">
        <v>45310687</v>
      </c>
      <c r="P144" s="19">
        <v>0</v>
      </c>
      <c r="Q144" s="19">
        <v>0</v>
      </c>
      <c r="R144" s="19">
        <v>0</v>
      </c>
      <c r="S144" s="19">
        <v>10613779.84</v>
      </c>
      <c r="T144" s="19">
        <v>10613779.84</v>
      </c>
      <c r="U144" s="19">
        <v>34696907.159999996</v>
      </c>
      <c r="V144" s="19">
        <v>34696907.159999996</v>
      </c>
      <c r="W144" s="19">
        <v>0</v>
      </c>
      <c r="X144" s="19">
        <v>34696907.159999996</v>
      </c>
      <c r="Y144" s="20">
        <v>0.23424451366186524</v>
      </c>
      <c r="Z144" s="20">
        <v>0.23424451366186524</v>
      </c>
      <c r="AA144" s="20">
        <v>0</v>
      </c>
      <c r="AB144" s="21">
        <v>0.23424451366186524</v>
      </c>
    </row>
    <row r="145" spans="1:28" ht="120" outlineLevel="2" x14ac:dyDescent="0.25">
      <c r="A145" s="15" t="s">
        <v>317</v>
      </c>
      <c r="B145" s="16" t="s">
        <v>30</v>
      </c>
      <c r="C145" s="16" t="s">
        <v>31</v>
      </c>
      <c r="D145" s="16" t="s">
        <v>51</v>
      </c>
      <c r="E145" s="16" t="s">
        <v>52</v>
      </c>
      <c r="F145" s="16" t="s">
        <v>33</v>
      </c>
      <c r="G145" s="16">
        <v>1112</v>
      </c>
      <c r="H145" s="16">
        <v>3460</v>
      </c>
      <c r="I145" s="17" t="s">
        <v>53</v>
      </c>
      <c r="J145" s="18">
        <v>91496016</v>
      </c>
      <c r="K145" s="19">
        <v>91496016</v>
      </c>
      <c r="L145" s="19">
        <v>0</v>
      </c>
      <c r="M145" s="19">
        <v>0</v>
      </c>
      <c r="N145" s="19">
        <v>0</v>
      </c>
      <c r="O145" s="19">
        <v>91496016</v>
      </c>
      <c r="P145" s="19">
        <v>0</v>
      </c>
      <c r="Q145" s="19">
        <v>65434853</v>
      </c>
      <c r="R145" s="19">
        <v>0</v>
      </c>
      <c r="S145" s="19">
        <v>26061163</v>
      </c>
      <c r="T145" s="19">
        <v>26061163</v>
      </c>
      <c r="U145" s="19">
        <v>0</v>
      </c>
      <c r="V145" s="19">
        <v>0</v>
      </c>
      <c r="W145" s="19">
        <v>0</v>
      </c>
      <c r="X145" s="19">
        <v>0</v>
      </c>
      <c r="Y145" s="20">
        <v>0.28483385549814538</v>
      </c>
      <c r="Z145" s="20">
        <v>0.28483385549814538</v>
      </c>
      <c r="AA145" s="20">
        <v>0.71516614450185456</v>
      </c>
      <c r="AB145" s="21">
        <v>1</v>
      </c>
    </row>
    <row r="146" spans="1:28" ht="75" outlineLevel="2" x14ac:dyDescent="0.25">
      <c r="A146" s="15" t="s">
        <v>317</v>
      </c>
      <c r="B146" s="16" t="s">
        <v>30</v>
      </c>
      <c r="C146" s="16" t="s">
        <v>31</v>
      </c>
      <c r="D146" s="16" t="s">
        <v>54</v>
      </c>
      <c r="E146" s="16" t="s">
        <v>52</v>
      </c>
      <c r="F146" s="16" t="s">
        <v>33</v>
      </c>
      <c r="G146" s="16">
        <v>1112</v>
      </c>
      <c r="H146" s="16">
        <v>3460</v>
      </c>
      <c r="I146" s="17" t="s">
        <v>55</v>
      </c>
      <c r="J146" s="18">
        <v>4945731</v>
      </c>
      <c r="K146" s="19">
        <v>4945731</v>
      </c>
      <c r="L146" s="19">
        <v>0</v>
      </c>
      <c r="M146" s="19">
        <v>0</v>
      </c>
      <c r="N146" s="19">
        <v>0</v>
      </c>
      <c r="O146" s="19">
        <v>4945731</v>
      </c>
      <c r="P146" s="19">
        <v>0</v>
      </c>
      <c r="Q146" s="19">
        <v>3537015</v>
      </c>
      <c r="R146" s="19">
        <v>0</v>
      </c>
      <c r="S146" s="19">
        <v>1408716</v>
      </c>
      <c r="T146" s="19">
        <v>1408716</v>
      </c>
      <c r="U146" s="19">
        <v>0</v>
      </c>
      <c r="V146" s="19">
        <v>0</v>
      </c>
      <c r="W146" s="19">
        <v>0</v>
      </c>
      <c r="X146" s="19">
        <v>0</v>
      </c>
      <c r="Y146" s="20">
        <v>0.28483473929334208</v>
      </c>
      <c r="Z146" s="20">
        <v>0.28483473929334208</v>
      </c>
      <c r="AA146" s="20">
        <v>0.71516526070665798</v>
      </c>
      <c r="AB146" s="21">
        <v>1</v>
      </c>
    </row>
    <row r="147" spans="1:28" ht="120" outlineLevel="2" x14ac:dyDescent="0.25">
      <c r="A147" s="15" t="s">
        <v>317</v>
      </c>
      <c r="B147" s="16" t="s">
        <v>30</v>
      </c>
      <c r="C147" s="16" t="s">
        <v>31</v>
      </c>
      <c r="D147" s="16" t="s">
        <v>56</v>
      </c>
      <c r="E147" s="16" t="s">
        <v>52</v>
      </c>
      <c r="F147" s="16" t="s">
        <v>33</v>
      </c>
      <c r="G147" s="16">
        <v>1112</v>
      </c>
      <c r="H147" s="16">
        <v>3460</v>
      </c>
      <c r="I147" s="17" t="s">
        <v>57</v>
      </c>
      <c r="J147" s="18">
        <v>20466693</v>
      </c>
      <c r="K147" s="19">
        <v>20466693</v>
      </c>
      <c r="L147" s="19">
        <v>0</v>
      </c>
      <c r="M147" s="19">
        <v>0</v>
      </c>
      <c r="N147" s="19">
        <v>0</v>
      </c>
      <c r="O147" s="19">
        <v>20466693</v>
      </c>
      <c r="P147" s="19">
        <v>0</v>
      </c>
      <c r="Q147" s="19">
        <v>16391440</v>
      </c>
      <c r="R147" s="19">
        <v>0</v>
      </c>
      <c r="S147" s="19">
        <v>4075253</v>
      </c>
      <c r="T147" s="19">
        <v>4075253</v>
      </c>
      <c r="U147" s="19">
        <v>0</v>
      </c>
      <c r="V147" s="19">
        <v>0</v>
      </c>
      <c r="W147" s="19">
        <v>0</v>
      </c>
      <c r="X147" s="19">
        <v>0</v>
      </c>
      <c r="Y147" s="20">
        <v>0.1991163398991718</v>
      </c>
      <c r="Z147" s="20">
        <v>0.1991163398991718</v>
      </c>
      <c r="AA147" s="20">
        <v>0.80088366010082823</v>
      </c>
      <c r="AB147" s="21">
        <v>1</v>
      </c>
    </row>
    <row r="148" spans="1:28" ht="90" outlineLevel="2" x14ac:dyDescent="0.25">
      <c r="A148" s="15" t="s">
        <v>317</v>
      </c>
      <c r="B148" s="16" t="s">
        <v>30</v>
      </c>
      <c r="C148" s="16" t="s">
        <v>31</v>
      </c>
      <c r="D148" s="16" t="s">
        <v>58</v>
      </c>
      <c r="E148" s="16" t="s">
        <v>52</v>
      </c>
      <c r="F148" s="16" t="s">
        <v>33</v>
      </c>
      <c r="G148" s="16">
        <v>1112</v>
      </c>
      <c r="H148" s="16">
        <v>3460</v>
      </c>
      <c r="I148" s="17" t="s">
        <v>59</v>
      </c>
      <c r="J148" s="18">
        <v>29674384</v>
      </c>
      <c r="K148" s="19">
        <v>29674384</v>
      </c>
      <c r="L148" s="19">
        <v>0</v>
      </c>
      <c r="M148" s="19">
        <v>0</v>
      </c>
      <c r="N148" s="19">
        <v>0</v>
      </c>
      <c r="O148" s="19">
        <v>29674384</v>
      </c>
      <c r="P148" s="19">
        <v>0</v>
      </c>
      <c r="Q148" s="19">
        <v>21222121</v>
      </c>
      <c r="R148" s="19">
        <v>0</v>
      </c>
      <c r="S148" s="19">
        <v>8452263</v>
      </c>
      <c r="T148" s="19">
        <v>8452263</v>
      </c>
      <c r="U148" s="19">
        <v>0</v>
      </c>
      <c r="V148" s="19">
        <v>0</v>
      </c>
      <c r="W148" s="19">
        <v>0</v>
      </c>
      <c r="X148" s="19">
        <v>0</v>
      </c>
      <c r="Y148" s="20">
        <v>0.2848336464204278</v>
      </c>
      <c r="Z148" s="20">
        <v>0.2848336464204278</v>
      </c>
      <c r="AA148" s="20">
        <v>0.71516635357957214</v>
      </c>
      <c r="AB148" s="21">
        <v>1</v>
      </c>
    </row>
    <row r="149" spans="1:28" ht="90" outlineLevel="2" x14ac:dyDescent="0.25">
      <c r="A149" s="15" t="s">
        <v>317</v>
      </c>
      <c r="B149" s="16" t="s">
        <v>30</v>
      </c>
      <c r="C149" s="16" t="s">
        <v>31</v>
      </c>
      <c r="D149" s="16" t="s">
        <v>60</v>
      </c>
      <c r="E149" s="16" t="s">
        <v>52</v>
      </c>
      <c r="F149" s="16" t="s">
        <v>33</v>
      </c>
      <c r="G149" s="16">
        <v>1112</v>
      </c>
      <c r="H149" s="16">
        <v>3460</v>
      </c>
      <c r="I149" s="17" t="s">
        <v>61</v>
      </c>
      <c r="J149" s="18">
        <v>14837192</v>
      </c>
      <c r="K149" s="19">
        <v>14837192</v>
      </c>
      <c r="L149" s="19">
        <v>0</v>
      </c>
      <c r="M149" s="19">
        <v>0</v>
      </c>
      <c r="N149" s="19">
        <v>0</v>
      </c>
      <c r="O149" s="19">
        <v>14837192</v>
      </c>
      <c r="P149" s="19">
        <v>0</v>
      </c>
      <c r="Q149" s="19">
        <v>10611052</v>
      </c>
      <c r="R149" s="19">
        <v>0</v>
      </c>
      <c r="S149" s="19">
        <v>4226140</v>
      </c>
      <c r="T149" s="19">
        <v>4226140</v>
      </c>
      <c r="U149" s="19">
        <v>0</v>
      </c>
      <c r="V149" s="19">
        <v>0</v>
      </c>
      <c r="W149" s="19">
        <v>0</v>
      </c>
      <c r="X149" s="19">
        <v>0</v>
      </c>
      <c r="Y149" s="20">
        <v>0.28483421930510838</v>
      </c>
      <c r="Z149" s="20">
        <v>0.28483421930510838</v>
      </c>
      <c r="AA149" s="20">
        <v>0.71516578069489156</v>
      </c>
      <c r="AB149" s="21">
        <v>1</v>
      </c>
    </row>
    <row r="150" spans="1:28" ht="75" outlineLevel="2" x14ac:dyDescent="0.25">
      <c r="A150" s="15" t="s">
        <v>317</v>
      </c>
      <c r="B150" s="16" t="s">
        <v>30</v>
      </c>
      <c r="C150" s="16" t="s">
        <v>31</v>
      </c>
      <c r="D150" s="16" t="s">
        <v>62</v>
      </c>
      <c r="E150" s="16" t="s">
        <v>52</v>
      </c>
      <c r="F150" s="16" t="s">
        <v>33</v>
      </c>
      <c r="G150" s="16">
        <v>1112</v>
      </c>
      <c r="H150" s="16">
        <v>3460</v>
      </c>
      <c r="I150" s="17" t="s">
        <v>63</v>
      </c>
      <c r="J150" s="18">
        <v>47400706</v>
      </c>
      <c r="K150" s="19">
        <v>47400706</v>
      </c>
      <c r="L150" s="19">
        <v>0</v>
      </c>
      <c r="M150" s="19">
        <v>0</v>
      </c>
      <c r="N150" s="19">
        <v>0</v>
      </c>
      <c r="O150" s="19">
        <v>47400706</v>
      </c>
      <c r="P150" s="19">
        <v>0</v>
      </c>
      <c r="Q150" s="19">
        <v>34494437.539999999</v>
      </c>
      <c r="R150" s="19">
        <v>0</v>
      </c>
      <c r="S150" s="19">
        <v>12906268.460000001</v>
      </c>
      <c r="T150" s="19">
        <v>12906268.460000001</v>
      </c>
      <c r="U150" s="19">
        <v>0</v>
      </c>
      <c r="V150" s="19">
        <v>0</v>
      </c>
      <c r="W150" s="19">
        <v>0</v>
      </c>
      <c r="X150" s="19">
        <v>0</v>
      </c>
      <c r="Y150" s="20">
        <v>0.27228008924592811</v>
      </c>
      <c r="Z150" s="20">
        <v>0.27228008924592811</v>
      </c>
      <c r="AA150" s="20">
        <v>0.72771991075407183</v>
      </c>
      <c r="AB150" s="21">
        <v>1</v>
      </c>
    </row>
    <row r="151" spans="1:28" outlineLevel="2" x14ac:dyDescent="0.25">
      <c r="A151" s="15" t="s">
        <v>347</v>
      </c>
      <c r="B151" s="16" t="s">
        <v>263</v>
      </c>
      <c r="C151" s="16" t="s">
        <v>31</v>
      </c>
      <c r="D151" s="16" t="s">
        <v>32</v>
      </c>
      <c r="E151" s="16"/>
      <c r="F151" s="16">
        <v>280</v>
      </c>
      <c r="G151" s="16">
        <v>1111</v>
      </c>
      <c r="H151" s="16">
        <v>3410</v>
      </c>
      <c r="I151" s="17" t="s">
        <v>34</v>
      </c>
      <c r="J151" s="18">
        <v>271882295611</v>
      </c>
      <c r="K151" s="19">
        <v>271882295611</v>
      </c>
      <c r="L151" s="19">
        <v>0</v>
      </c>
      <c r="M151" s="19">
        <v>0</v>
      </c>
      <c r="N151" s="19">
        <v>0</v>
      </c>
      <c r="O151" s="19">
        <v>271882295611</v>
      </c>
      <c r="P151" s="19">
        <v>0</v>
      </c>
      <c r="Q151" s="19">
        <v>0</v>
      </c>
      <c r="R151" s="19">
        <v>0</v>
      </c>
      <c r="S151" s="19">
        <v>70691838439.779999</v>
      </c>
      <c r="T151" s="19">
        <v>70691838439.779999</v>
      </c>
      <c r="U151" s="19">
        <v>201190457171.22</v>
      </c>
      <c r="V151" s="19">
        <v>201190457171.22</v>
      </c>
      <c r="W151" s="19">
        <v>0</v>
      </c>
      <c r="X151" s="19">
        <v>201190457171.22</v>
      </c>
      <c r="Y151" s="20">
        <v>0.26000898028654096</v>
      </c>
      <c r="Z151" s="20">
        <v>0.26000898028654096</v>
      </c>
      <c r="AA151" s="20">
        <v>0</v>
      </c>
      <c r="AB151" s="21">
        <v>0.26000898028654096</v>
      </c>
    </row>
    <row r="152" spans="1:28" outlineLevel="2" x14ac:dyDescent="0.25">
      <c r="A152" s="15" t="s">
        <v>347</v>
      </c>
      <c r="B152" s="16" t="s">
        <v>263</v>
      </c>
      <c r="C152" s="16" t="s">
        <v>31</v>
      </c>
      <c r="D152" s="16" t="s">
        <v>35</v>
      </c>
      <c r="E152" s="16"/>
      <c r="F152" s="16">
        <v>280</v>
      </c>
      <c r="G152" s="16">
        <v>1111</v>
      </c>
      <c r="H152" s="16">
        <v>3410</v>
      </c>
      <c r="I152" s="17" t="s">
        <v>36</v>
      </c>
      <c r="J152" s="18">
        <v>18076961147</v>
      </c>
      <c r="K152" s="19">
        <v>18076961147</v>
      </c>
      <c r="L152" s="19">
        <v>0</v>
      </c>
      <c r="M152" s="19">
        <v>0</v>
      </c>
      <c r="N152" s="19">
        <v>0</v>
      </c>
      <c r="O152" s="19">
        <v>18076961147</v>
      </c>
      <c r="P152" s="19">
        <v>0</v>
      </c>
      <c r="Q152" s="19">
        <v>0</v>
      </c>
      <c r="R152" s="19">
        <v>0</v>
      </c>
      <c r="S152" s="19">
        <v>5499376267</v>
      </c>
      <c r="T152" s="19">
        <v>5499376267</v>
      </c>
      <c r="U152" s="19">
        <v>12577584880</v>
      </c>
      <c r="V152" s="19">
        <v>12577584880</v>
      </c>
      <c r="W152" s="19">
        <v>0</v>
      </c>
      <c r="X152" s="19">
        <v>12577584880</v>
      </c>
      <c r="Y152" s="20">
        <v>0.30422017408123159</v>
      </c>
      <c r="Z152" s="20">
        <v>0.30422017408123159</v>
      </c>
      <c r="AA152" s="20">
        <v>0</v>
      </c>
      <c r="AB152" s="21">
        <v>0.30422017408123159</v>
      </c>
    </row>
    <row r="153" spans="1:28" outlineLevel="2" x14ac:dyDescent="0.25">
      <c r="A153" s="15" t="s">
        <v>347</v>
      </c>
      <c r="B153" s="16" t="s">
        <v>263</v>
      </c>
      <c r="C153" s="16" t="s">
        <v>31</v>
      </c>
      <c r="D153" s="16" t="s">
        <v>348</v>
      </c>
      <c r="E153" s="16"/>
      <c r="F153" s="16">
        <v>280</v>
      </c>
      <c r="G153" s="16">
        <v>1111</v>
      </c>
      <c r="H153" s="16">
        <v>3410</v>
      </c>
      <c r="I153" s="17" t="s">
        <v>349</v>
      </c>
      <c r="J153" s="18">
        <v>404829121</v>
      </c>
      <c r="K153" s="19">
        <v>404829121</v>
      </c>
      <c r="L153" s="19">
        <v>0</v>
      </c>
      <c r="M153" s="19">
        <v>-15512250</v>
      </c>
      <c r="N153" s="19">
        <v>0</v>
      </c>
      <c r="O153" s="19">
        <v>389316871</v>
      </c>
      <c r="P153" s="19">
        <v>0</v>
      </c>
      <c r="Q153" s="19">
        <v>0</v>
      </c>
      <c r="R153" s="19">
        <v>0</v>
      </c>
      <c r="S153" s="19">
        <v>90580699.540000007</v>
      </c>
      <c r="T153" s="19">
        <v>90580699.540000007</v>
      </c>
      <c r="U153" s="19">
        <v>298736171.45999998</v>
      </c>
      <c r="V153" s="19">
        <v>314248421.45999998</v>
      </c>
      <c r="W153" s="19">
        <v>0</v>
      </c>
      <c r="X153" s="19">
        <v>298736171.45999998</v>
      </c>
      <c r="Y153" s="20">
        <v>0.22375045381184425</v>
      </c>
      <c r="Z153" s="20">
        <v>0.23266574424923908</v>
      </c>
      <c r="AA153" s="20">
        <v>0</v>
      </c>
      <c r="AB153" s="21">
        <v>0.23266574424923908</v>
      </c>
    </row>
    <row r="154" spans="1:28" outlineLevel="2" x14ac:dyDescent="0.25">
      <c r="A154" s="15" t="s">
        <v>347</v>
      </c>
      <c r="B154" s="16" t="s">
        <v>263</v>
      </c>
      <c r="C154" s="16" t="s">
        <v>31</v>
      </c>
      <c r="D154" s="16" t="s">
        <v>350</v>
      </c>
      <c r="E154" s="16"/>
      <c r="F154" s="16" t="s">
        <v>33</v>
      </c>
      <c r="G154" s="16">
        <v>1111</v>
      </c>
      <c r="H154" s="16">
        <v>3410</v>
      </c>
      <c r="I154" s="17" t="s">
        <v>351</v>
      </c>
      <c r="J154" s="18">
        <v>262957819</v>
      </c>
      <c r="K154" s="19">
        <v>262957819</v>
      </c>
      <c r="L154" s="19">
        <v>0</v>
      </c>
      <c r="M154" s="19">
        <v>0</v>
      </c>
      <c r="N154" s="19">
        <v>0</v>
      </c>
      <c r="O154" s="19">
        <v>262957819</v>
      </c>
      <c r="P154" s="19">
        <v>0</v>
      </c>
      <c r="Q154" s="19">
        <v>251192827.27000001</v>
      </c>
      <c r="R154" s="19">
        <v>0</v>
      </c>
      <c r="S154" s="19">
        <v>11764991.73</v>
      </c>
      <c r="T154" s="19">
        <v>11764991.73</v>
      </c>
      <c r="U154" s="19">
        <v>0</v>
      </c>
      <c r="V154" s="19">
        <v>0</v>
      </c>
      <c r="W154" s="19">
        <v>0</v>
      </c>
      <c r="X154" s="19">
        <v>-1.1175870895385742E-8</v>
      </c>
      <c r="Y154" s="20">
        <v>4.4740984598750422E-2</v>
      </c>
      <c r="Z154" s="20">
        <v>4.4740984598750422E-2</v>
      </c>
      <c r="AA154" s="20">
        <v>0.95525901540124958</v>
      </c>
      <c r="AB154" s="21">
        <v>1</v>
      </c>
    </row>
    <row r="155" spans="1:28" outlineLevel="2" x14ac:dyDescent="0.25">
      <c r="A155" s="15" t="s">
        <v>347</v>
      </c>
      <c r="B155" s="16" t="s">
        <v>263</v>
      </c>
      <c r="C155" s="16" t="s">
        <v>31</v>
      </c>
      <c r="D155" s="16" t="s">
        <v>41</v>
      </c>
      <c r="E155" s="16"/>
      <c r="F155" s="16">
        <v>280</v>
      </c>
      <c r="G155" s="16">
        <v>1111</v>
      </c>
      <c r="H155" s="16">
        <v>3410</v>
      </c>
      <c r="I155" s="17" t="s">
        <v>42</v>
      </c>
      <c r="J155" s="18">
        <v>75645764936</v>
      </c>
      <c r="K155" s="19">
        <v>75645764936</v>
      </c>
      <c r="L155" s="19">
        <v>0</v>
      </c>
      <c r="M155" s="19">
        <v>0</v>
      </c>
      <c r="N155" s="19">
        <v>0</v>
      </c>
      <c r="O155" s="19">
        <v>75645764936</v>
      </c>
      <c r="P155" s="19">
        <v>0</v>
      </c>
      <c r="Q155" s="19">
        <v>0</v>
      </c>
      <c r="R155" s="19">
        <v>0</v>
      </c>
      <c r="S155" s="19">
        <v>18553507463.849998</v>
      </c>
      <c r="T155" s="19">
        <v>18553507463.849998</v>
      </c>
      <c r="U155" s="19">
        <v>57092257472.150002</v>
      </c>
      <c r="V155" s="19">
        <v>57092257472.150002</v>
      </c>
      <c r="W155" s="19">
        <v>0</v>
      </c>
      <c r="X155" s="19">
        <v>57092257472.150002</v>
      </c>
      <c r="Y155" s="20">
        <v>0.24526829069078976</v>
      </c>
      <c r="Z155" s="20">
        <v>0.24526829069078976</v>
      </c>
      <c r="AA155" s="20">
        <v>0</v>
      </c>
      <c r="AB155" s="21">
        <v>0.24526829069078976</v>
      </c>
    </row>
    <row r="156" spans="1:28" ht="30" outlineLevel="2" x14ac:dyDescent="0.25">
      <c r="A156" s="15" t="s">
        <v>347</v>
      </c>
      <c r="B156" s="16" t="s">
        <v>263</v>
      </c>
      <c r="C156" s="16" t="s">
        <v>31</v>
      </c>
      <c r="D156" s="16" t="s">
        <v>43</v>
      </c>
      <c r="E156" s="16"/>
      <c r="F156" s="16">
        <v>280</v>
      </c>
      <c r="G156" s="16">
        <v>1111</v>
      </c>
      <c r="H156" s="16">
        <v>3410</v>
      </c>
      <c r="I156" s="17" t="s">
        <v>44</v>
      </c>
      <c r="J156" s="18">
        <v>9610156833</v>
      </c>
      <c r="K156" s="19">
        <v>9610156833</v>
      </c>
      <c r="L156" s="19">
        <v>0</v>
      </c>
      <c r="M156" s="19">
        <v>0</v>
      </c>
      <c r="N156" s="19">
        <v>0</v>
      </c>
      <c r="O156" s="19">
        <v>9610156833</v>
      </c>
      <c r="P156" s="19">
        <v>0</v>
      </c>
      <c r="Q156" s="19">
        <v>0</v>
      </c>
      <c r="R156" s="19">
        <v>0</v>
      </c>
      <c r="S156" s="19">
        <v>2568997038.5900002</v>
      </c>
      <c r="T156" s="19">
        <v>2568997038.5900002</v>
      </c>
      <c r="U156" s="19">
        <v>7041159794.4099998</v>
      </c>
      <c r="V156" s="19">
        <v>7041159794.4099998</v>
      </c>
      <c r="W156" s="19">
        <v>0</v>
      </c>
      <c r="X156" s="19">
        <v>7041159794.4099998</v>
      </c>
      <c r="Y156" s="20">
        <v>0.2673210316160925</v>
      </c>
      <c r="Z156" s="20">
        <v>0.2673210316160925</v>
      </c>
      <c r="AA156" s="20">
        <v>0</v>
      </c>
      <c r="AB156" s="21">
        <v>0.2673210316160925</v>
      </c>
    </row>
    <row r="157" spans="1:28" outlineLevel="2" x14ac:dyDescent="0.25">
      <c r="A157" s="15" t="s">
        <v>347</v>
      </c>
      <c r="B157" s="16" t="s">
        <v>263</v>
      </c>
      <c r="C157" s="16" t="s">
        <v>31</v>
      </c>
      <c r="D157" s="16" t="s">
        <v>45</v>
      </c>
      <c r="E157" s="16"/>
      <c r="F157" s="16" t="s">
        <v>33</v>
      </c>
      <c r="G157" s="16">
        <v>1111</v>
      </c>
      <c r="H157" s="16">
        <v>3410</v>
      </c>
      <c r="I157" s="17" t="s">
        <v>46</v>
      </c>
      <c r="J157" s="18">
        <v>7371102088</v>
      </c>
      <c r="K157" s="19">
        <v>7371102088</v>
      </c>
      <c r="L157" s="19">
        <v>0</v>
      </c>
      <c r="M157" s="19">
        <v>0</v>
      </c>
      <c r="N157" s="19">
        <v>0</v>
      </c>
      <c r="O157" s="19">
        <v>7371102088</v>
      </c>
      <c r="P157" s="19">
        <v>0</v>
      </c>
      <c r="Q157" s="19">
        <v>0</v>
      </c>
      <c r="R157" s="19">
        <v>0</v>
      </c>
      <c r="S157" s="19">
        <v>829870723.53999996</v>
      </c>
      <c r="T157" s="19">
        <v>829870723.53999996</v>
      </c>
      <c r="U157" s="19">
        <v>6541231364.46</v>
      </c>
      <c r="V157" s="19">
        <v>6541231364.46</v>
      </c>
      <c r="W157" s="19">
        <v>0</v>
      </c>
      <c r="X157" s="19">
        <v>6541231364.46</v>
      </c>
      <c r="Y157" s="20">
        <v>0.11258434812495843</v>
      </c>
      <c r="Z157" s="20">
        <v>0.11258434812495843</v>
      </c>
      <c r="AA157" s="20">
        <v>0</v>
      </c>
      <c r="AB157" s="21">
        <v>0.11258434812495843</v>
      </c>
    </row>
    <row r="158" spans="1:28" outlineLevel="2" x14ac:dyDescent="0.25">
      <c r="A158" s="15" t="s">
        <v>347</v>
      </c>
      <c r="B158" s="16" t="s">
        <v>263</v>
      </c>
      <c r="C158" s="16" t="s">
        <v>31</v>
      </c>
      <c r="D158" s="16" t="s">
        <v>47</v>
      </c>
      <c r="E158" s="16"/>
      <c r="F158" s="16" t="s">
        <v>33</v>
      </c>
      <c r="G158" s="16">
        <v>1111</v>
      </c>
      <c r="H158" s="16">
        <v>3410</v>
      </c>
      <c r="I158" s="17" t="s">
        <v>48</v>
      </c>
      <c r="J158" s="18">
        <v>40688734941</v>
      </c>
      <c r="K158" s="19">
        <v>40923312681</v>
      </c>
      <c r="L158" s="19">
        <v>0</v>
      </c>
      <c r="M158" s="19">
        <v>0</v>
      </c>
      <c r="N158" s="19">
        <v>0</v>
      </c>
      <c r="O158" s="19">
        <v>40923312681</v>
      </c>
      <c r="P158" s="19">
        <v>0</v>
      </c>
      <c r="Q158" s="19">
        <v>29383031.579999998</v>
      </c>
      <c r="R158" s="19">
        <v>0</v>
      </c>
      <c r="S158" s="19">
        <v>40475736848.870003</v>
      </c>
      <c r="T158" s="19">
        <v>40475253888.900002</v>
      </c>
      <c r="U158" s="19">
        <v>418192800.55000001</v>
      </c>
      <c r="V158" s="19">
        <v>418192800.55000001</v>
      </c>
      <c r="W158" s="19">
        <v>0</v>
      </c>
      <c r="X158" s="19">
        <v>418192800.54999542</v>
      </c>
      <c r="Y158" s="20">
        <v>0.98906305959102381</v>
      </c>
      <c r="Z158" s="20">
        <v>0.98906305959102381</v>
      </c>
      <c r="AA158" s="20">
        <v>7.1800227437702135E-4</v>
      </c>
      <c r="AB158" s="21">
        <v>0.98978106186540082</v>
      </c>
    </row>
    <row r="159" spans="1:28" outlineLevel="2" x14ac:dyDescent="0.25">
      <c r="A159" s="15" t="s">
        <v>347</v>
      </c>
      <c r="B159" s="16" t="s">
        <v>263</v>
      </c>
      <c r="C159" s="16" t="s">
        <v>31</v>
      </c>
      <c r="D159" s="16" t="s">
        <v>49</v>
      </c>
      <c r="E159" s="16"/>
      <c r="F159" s="16">
        <v>280</v>
      </c>
      <c r="G159" s="16">
        <v>1111</v>
      </c>
      <c r="H159" s="16">
        <v>3410</v>
      </c>
      <c r="I159" s="17" t="s">
        <v>50</v>
      </c>
      <c r="J159" s="18">
        <v>145765939810</v>
      </c>
      <c r="K159" s="19">
        <v>145765939810</v>
      </c>
      <c r="L159" s="19">
        <v>0</v>
      </c>
      <c r="M159" s="19">
        <v>-451500000</v>
      </c>
      <c r="N159" s="19">
        <v>0</v>
      </c>
      <c r="O159" s="19">
        <v>145314439810</v>
      </c>
      <c r="P159" s="19">
        <v>0</v>
      </c>
      <c r="Q159" s="19">
        <v>0</v>
      </c>
      <c r="R159" s="19">
        <v>0</v>
      </c>
      <c r="S159" s="19">
        <v>29394143604.360001</v>
      </c>
      <c r="T159" s="19">
        <v>29394143604.360001</v>
      </c>
      <c r="U159" s="19">
        <v>115920296205.64</v>
      </c>
      <c r="V159" s="19">
        <v>116371796205.64</v>
      </c>
      <c r="W159" s="19">
        <v>0</v>
      </c>
      <c r="X159" s="19">
        <v>115920296205.64</v>
      </c>
      <c r="Y159" s="20">
        <v>0.20165303117226202</v>
      </c>
      <c r="Z159" s="20">
        <v>0.20227957829100204</v>
      </c>
      <c r="AA159" s="20">
        <v>0</v>
      </c>
      <c r="AB159" s="21">
        <v>0.20227957829100204</v>
      </c>
    </row>
    <row r="160" spans="1:28" ht="120" outlineLevel="2" x14ac:dyDescent="0.25">
      <c r="A160" s="15" t="s">
        <v>347</v>
      </c>
      <c r="B160" s="16" t="s">
        <v>263</v>
      </c>
      <c r="C160" s="16" t="s">
        <v>31</v>
      </c>
      <c r="D160" s="16" t="s">
        <v>51</v>
      </c>
      <c r="E160" s="16" t="s">
        <v>52</v>
      </c>
      <c r="F160" s="16" t="s">
        <v>33</v>
      </c>
      <c r="G160" s="16">
        <v>1112</v>
      </c>
      <c r="H160" s="16">
        <v>3410</v>
      </c>
      <c r="I160" s="17" t="s">
        <v>53</v>
      </c>
      <c r="J160" s="18">
        <v>52155223145</v>
      </c>
      <c r="K160" s="19">
        <v>52155223145</v>
      </c>
      <c r="L160" s="19">
        <v>0</v>
      </c>
      <c r="M160" s="19">
        <v>0</v>
      </c>
      <c r="N160" s="19">
        <v>0</v>
      </c>
      <c r="O160" s="19">
        <v>52155223145</v>
      </c>
      <c r="P160" s="19">
        <v>0</v>
      </c>
      <c r="Q160" s="19">
        <v>37542827602</v>
      </c>
      <c r="R160" s="19">
        <v>0</v>
      </c>
      <c r="S160" s="19">
        <v>14612395543</v>
      </c>
      <c r="T160" s="19">
        <v>14612395543</v>
      </c>
      <c r="U160" s="19">
        <v>0</v>
      </c>
      <c r="V160" s="19">
        <v>0</v>
      </c>
      <c r="W160" s="19">
        <v>0</v>
      </c>
      <c r="X160" s="19">
        <v>0</v>
      </c>
      <c r="Y160" s="20">
        <v>0.28017127838519962</v>
      </c>
      <c r="Z160" s="20">
        <v>0.28017127838519962</v>
      </c>
      <c r="AA160" s="20">
        <v>0.71982872161480038</v>
      </c>
      <c r="AB160" s="21">
        <v>1</v>
      </c>
    </row>
    <row r="161" spans="1:28" ht="75" outlineLevel="2" x14ac:dyDescent="0.25">
      <c r="A161" s="15" t="s">
        <v>347</v>
      </c>
      <c r="B161" s="16" t="s">
        <v>263</v>
      </c>
      <c r="C161" s="16" t="s">
        <v>31</v>
      </c>
      <c r="D161" s="16" t="s">
        <v>54</v>
      </c>
      <c r="E161" s="16" t="s">
        <v>52</v>
      </c>
      <c r="F161" s="16" t="s">
        <v>33</v>
      </c>
      <c r="G161" s="16">
        <v>1112</v>
      </c>
      <c r="H161" s="16">
        <v>3410</v>
      </c>
      <c r="I161" s="17" t="s">
        <v>55</v>
      </c>
      <c r="J161" s="18">
        <v>2819201251</v>
      </c>
      <c r="K161" s="19">
        <v>2819201251</v>
      </c>
      <c r="L161" s="19">
        <v>0</v>
      </c>
      <c r="M161" s="19">
        <v>0</v>
      </c>
      <c r="N161" s="19">
        <v>0</v>
      </c>
      <c r="O161" s="19">
        <v>2819201251</v>
      </c>
      <c r="P161" s="19">
        <v>0</v>
      </c>
      <c r="Q161" s="19">
        <v>2029098043</v>
      </c>
      <c r="R161" s="19">
        <v>0</v>
      </c>
      <c r="S161" s="19">
        <v>790103208</v>
      </c>
      <c r="T161" s="19">
        <v>790103208</v>
      </c>
      <c r="U161" s="19">
        <v>0</v>
      </c>
      <c r="V161" s="19">
        <v>0</v>
      </c>
      <c r="W161" s="19">
        <v>0</v>
      </c>
      <c r="X161" s="19">
        <v>0</v>
      </c>
      <c r="Y161" s="20">
        <v>0.28025782399172183</v>
      </c>
      <c r="Z161" s="20">
        <v>0.28025782399172183</v>
      </c>
      <c r="AA161" s="20">
        <v>0.71974217600827817</v>
      </c>
      <c r="AB161" s="21">
        <v>1</v>
      </c>
    </row>
    <row r="162" spans="1:28" ht="120" outlineLevel="2" x14ac:dyDescent="0.25">
      <c r="A162" s="15" t="s">
        <v>347</v>
      </c>
      <c r="B162" s="16" t="s">
        <v>263</v>
      </c>
      <c r="C162" s="16" t="s">
        <v>31</v>
      </c>
      <c r="D162" s="16" t="s">
        <v>56</v>
      </c>
      <c r="E162" s="16" t="s">
        <v>52</v>
      </c>
      <c r="F162" s="16" t="s">
        <v>33</v>
      </c>
      <c r="G162" s="16">
        <v>1112</v>
      </c>
      <c r="H162" s="16">
        <v>3410</v>
      </c>
      <c r="I162" s="17" t="s">
        <v>57</v>
      </c>
      <c r="J162" s="18">
        <v>3608776568</v>
      </c>
      <c r="K162" s="19">
        <v>3239490244</v>
      </c>
      <c r="L162" s="19">
        <v>0</v>
      </c>
      <c r="M162" s="19">
        <v>0</v>
      </c>
      <c r="N162" s="19">
        <v>0</v>
      </c>
      <c r="O162" s="19">
        <v>3239490244</v>
      </c>
      <c r="P162" s="19">
        <v>0</v>
      </c>
      <c r="Q162" s="19">
        <v>2600313182</v>
      </c>
      <c r="R162" s="19">
        <v>0</v>
      </c>
      <c r="S162" s="19">
        <v>639177062</v>
      </c>
      <c r="T162" s="19">
        <v>639177062</v>
      </c>
      <c r="U162" s="19">
        <v>0</v>
      </c>
      <c r="V162" s="19">
        <v>0</v>
      </c>
      <c r="W162" s="19">
        <v>0</v>
      </c>
      <c r="X162" s="19">
        <v>0</v>
      </c>
      <c r="Y162" s="20">
        <v>0.19730791385584429</v>
      </c>
      <c r="Z162" s="20">
        <v>0.19730791385584429</v>
      </c>
      <c r="AA162" s="20">
        <v>0.80269208614415566</v>
      </c>
      <c r="AB162" s="21">
        <v>1</v>
      </c>
    </row>
    <row r="163" spans="1:28" ht="90" outlineLevel="2" x14ac:dyDescent="0.25">
      <c r="A163" s="15" t="s">
        <v>347</v>
      </c>
      <c r="B163" s="16" t="s">
        <v>263</v>
      </c>
      <c r="C163" s="16" t="s">
        <v>31</v>
      </c>
      <c r="D163" s="16" t="s">
        <v>58</v>
      </c>
      <c r="E163" s="16" t="s">
        <v>52</v>
      </c>
      <c r="F163" s="16" t="s">
        <v>33</v>
      </c>
      <c r="G163" s="16">
        <v>1112</v>
      </c>
      <c r="H163" s="16">
        <v>3410</v>
      </c>
      <c r="I163" s="17" t="s">
        <v>59</v>
      </c>
      <c r="J163" s="18">
        <v>16915207506</v>
      </c>
      <c r="K163" s="19">
        <v>16915207506</v>
      </c>
      <c r="L163" s="19">
        <v>0</v>
      </c>
      <c r="M163" s="19">
        <v>0</v>
      </c>
      <c r="N163" s="19">
        <v>0</v>
      </c>
      <c r="O163" s="19">
        <v>16915207506</v>
      </c>
      <c r="P163" s="19">
        <v>0</v>
      </c>
      <c r="Q163" s="19">
        <v>12181248566</v>
      </c>
      <c r="R163" s="19">
        <v>0</v>
      </c>
      <c r="S163" s="19">
        <v>4733958940</v>
      </c>
      <c r="T163" s="19">
        <v>4733958940</v>
      </c>
      <c r="U163" s="19">
        <v>0</v>
      </c>
      <c r="V163" s="19">
        <v>0</v>
      </c>
      <c r="W163" s="19">
        <v>0</v>
      </c>
      <c r="X163" s="19">
        <v>0</v>
      </c>
      <c r="Y163" s="20">
        <v>0.2798640772406023</v>
      </c>
      <c r="Z163" s="20">
        <v>0.2798640772406023</v>
      </c>
      <c r="AA163" s="20">
        <v>0.72013592275939764</v>
      </c>
      <c r="AB163" s="21">
        <v>1</v>
      </c>
    </row>
    <row r="164" spans="1:28" ht="90" outlineLevel="2" x14ac:dyDescent="0.25">
      <c r="A164" s="15" t="s">
        <v>347</v>
      </c>
      <c r="B164" s="16" t="s">
        <v>263</v>
      </c>
      <c r="C164" s="16" t="s">
        <v>31</v>
      </c>
      <c r="D164" s="16" t="s">
        <v>60</v>
      </c>
      <c r="E164" s="16" t="s">
        <v>52</v>
      </c>
      <c r="F164" s="16" t="s">
        <v>33</v>
      </c>
      <c r="G164" s="16">
        <v>1112</v>
      </c>
      <c r="H164" s="16">
        <v>3410</v>
      </c>
      <c r="I164" s="17" t="s">
        <v>61</v>
      </c>
      <c r="J164" s="18">
        <v>8457603753</v>
      </c>
      <c r="K164" s="19">
        <v>8457603753</v>
      </c>
      <c r="L164" s="19">
        <v>0</v>
      </c>
      <c r="M164" s="19">
        <v>0</v>
      </c>
      <c r="N164" s="19">
        <v>0</v>
      </c>
      <c r="O164" s="19">
        <v>8457603753</v>
      </c>
      <c r="P164" s="19">
        <v>0</v>
      </c>
      <c r="Q164" s="19">
        <v>6086171702</v>
      </c>
      <c r="R164" s="19">
        <v>0</v>
      </c>
      <c r="S164" s="19">
        <v>2371432051</v>
      </c>
      <c r="T164" s="19">
        <v>2371432051</v>
      </c>
      <c r="U164" s="19">
        <v>0</v>
      </c>
      <c r="V164" s="19">
        <v>0</v>
      </c>
      <c r="W164" s="19">
        <v>0</v>
      </c>
      <c r="X164" s="19">
        <v>0</v>
      </c>
      <c r="Y164" s="20">
        <v>0.28039053616798121</v>
      </c>
      <c r="Z164" s="20">
        <v>0.28039053616798121</v>
      </c>
      <c r="AA164" s="20">
        <v>0.71960946383201885</v>
      </c>
      <c r="AB164" s="21">
        <v>1</v>
      </c>
    </row>
    <row r="165" spans="1:28" ht="75" outlineLevel="2" x14ac:dyDescent="0.25">
      <c r="A165" s="15" t="s">
        <v>347</v>
      </c>
      <c r="B165" s="16" t="s">
        <v>263</v>
      </c>
      <c r="C165" s="16" t="s">
        <v>31</v>
      </c>
      <c r="D165" s="16" t="s">
        <v>62</v>
      </c>
      <c r="E165" s="16" t="s">
        <v>52</v>
      </c>
      <c r="F165" s="16" t="s">
        <v>33</v>
      </c>
      <c r="G165" s="16">
        <v>1112</v>
      </c>
      <c r="H165" s="16">
        <v>3410</v>
      </c>
      <c r="I165" s="17" t="s">
        <v>63</v>
      </c>
      <c r="J165" s="18">
        <v>33313267103</v>
      </c>
      <c r="K165" s="19">
        <v>33313267103</v>
      </c>
      <c r="L165" s="19">
        <v>0</v>
      </c>
      <c r="M165" s="19">
        <v>0</v>
      </c>
      <c r="N165" s="19">
        <v>0</v>
      </c>
      <c r="O165" s="19">
        <v>33313267103</v>
      </c>
      <c r="P165" s="19">
        <v>0</v>
      </c>
      <c r="Q165" s="19">
        <v>23703243476.630001</v>
      </c>
      <c r="R165" s="19">
        <v>0</v>
      </c>
      <c r="S165" s="19">
        <v>9610023626.3700008</v>
      </c>
      <c r="T165" s="19">
        <v>9610023626.3700008</v>
      </c>
      <c r="U165" s="19">
        <v>0</v>
      </c>
      <c r="V165" s="19">
        <v>0</v>
      </c>
      <c r="W165" s="19">
        <v>0</v>
      </c>
      <c r="X165" s="19">
        <v>-1.9073486328125E-6</v>
      </c>
      <c r="Y165" s="20">
        <v>0.28847436658365394</v>
      </c>
      <c r="Z165" s="20">
        <v>0.28847436658365394</v>
      </c>
      <c r="AA165" s="20">
        <v>0.71152563341634611</v>
      </c>
      <c r="AB165" s="21">
        <v>1</v>
      </c>
    </row>
    <row r="166" spans="1:28" outlineLevel="2" x14ac:dyDescent="0.25">
      <c r="A166" s="15" t="s">
        <v>347</v>
      </c>
      <c r="B166" s="16" t="s">
        <v>264</v>
      </c>
      <c r="C166" s="16" t="s">
        <v>31</v>
      </c>
      <c r="D166" s="16" t="s">
        <v>32</v>
      </c>
      <c r="E166" s="16"/>
      <c r="F166" s="16">
        <v>280</v>
      </c>
      <c r="G166" s="16">
        <v>1111</v>
      </c>
      <c r="H166" s="16">
        <v>3420</v>
      </c>
      <c r="I166" s="17" t="s">
        <v>34</v>
      </c>
      <c r="J166" s="18">
        <v>147924816921</v>
      </c>
      <c r="K166" s="19">
        <v>147924816921</v>
      </c>
      <c r="L166" s="19">
        <v>0</v>
      </c>
      <c r="M166" s="19">
        <v>9633800</v>
      </c>
      <c r="N166" s="19">
        <v>0</v>
      </c>
      <c r="O166" s="19">
        <v>147934450721</v>
      </c>
      <c r="P166" s="19">
        <v>0</v>
      </c>
      <c r="Q166" s="19">
        <v>0</v>
      </c>
      <c r="R166" s="19">
        <v>0</v>
      </c>
      <c r="S166" s="19">
        <v>36290604776.5</v>
      </c>
      <c r="T166" s="19">
        <v>36290604776.5</v>
      </c>
      <c r="U166" s="19">
        <v>111634212144.5</v>
      </c>
      <c r="V166" s="19">
        <v>111634212144.5</v>
      </c>
      <c r="W166" s="19">
        <v>0</v>
      </c>
      <c r="X166" s="19">
        <v>111643845944.5</v>
      </c>
      <c r="Y166" s="20">
        <v>0.24533141586297302</v>
      </c>
      <c r="Z166" s="20">
        <v>0.24531543936944752</v>
      </c>
      <c r="AA166" s="20">
        <v>0</v>
      </c>
      <c r="AB166" s="21">
        <v>0.24531543936944752</v>
      </c>
    </row>
    <row r="167" spans="1:28" outlineLevel="2" x14ac:dyDescent="0.25">
      <c r="A167" s="15" t="s">
        <v>347</v>
      </c>
      <c r="B167" s="16" t="s">
        <v>264</v>
      </c>
      <c r="C167" s="16" t="s">
        <v>31</v>
      </c>
      <c r="D167" s="16" t="s">
        <v>35</v>
      </c>
      <c r="E167" s="16"/>
      <c r="F167" s="16">
        <v>280</v>
      </c>
      <c r="G167" s="16">
        <v>1111</v>
      </c>
      <c r="H167" s="16">
        <v>3420</v>
      </c>
      <c r="I167" s="17" t="s">
        <v>36</v>
      </c>
      <c r="J167" s="18">
        <v>6840631289</v>
      </c>
      <c r="K167" s="19">
        <v>6840631289</v>
      </c>
      <c r="L167" s="19">
        <v>0</v>
      </c>
      <c r="M167" s="19">
        <v>0</v>
      </c>
      <c r="N167" s="19">
        <v>0</v>
      </c>
      <c r="O167" s="19">
        <v>6840631289</v>
      </c>
      <c r="P167" s="19">
        <v>0</v>
      </c>
      <c r="Q167" s="19">
        <v>0</v>
      </c>
      <c r="R167" s="19">
        <v>0</v>
      </c>
      <c r="S167" s="19">
        <v>2043009507.0899999</v>
      </c>
      <c r="T167" s="19">
        <v>2043009507.0899999</v>
      </c>
      <c r="U167" s="19">
        <v>4797621781.9099998</v>
      </c>
      <c r="V167" s="19">
        <v>4797621781.9099998</v>
      </c>
      <c r="W167" s="19">
        <v>0</v>
      </c>
      <c r="X167" s="19">
        <v>4797621781.9099998</v>
      </c>
      <c r="Y167" s="20">
        <v>0.29865803619254239</v>
      </c>
      <c r="Z167" s="20">
        <v>0.29865803619254239</v>
      </c>
      <c r="AA167" s="20">
        <v>0</v>
      </c>
      <c r="AB167" s="21">
        <v>0.29865803619254239</v>
      </c>
    </row>
    <row r="168" spans="1:28" outlineLevel="2" x14ac:dyDescent="0.25">
      <c r="A168" s="15" t="s">
        <v>347</v>
      </c>
      <c r="B168" s="16" t="s">
        <v>264</v>
      </c>
      <c r="C168" s="16" t="s">
        <v>31</v>
      </c>
      <c r="D168" s="16" t="s">
        <v>348</v>
      </c>
      <c r="E168" s="16"/>
      <c r="F168" s="16">
        <v>280</v>
      </c>
      <c r="G168" s="16">
        <v>1111</v>
      </c>
      <c r="H168" s="16">
        <v>3420</v>
      </c>
      <c r="I168" s="17" t="s">
        <v>349</v>
      </c>
      <c r="J168" s="18">
        <v>134141282</v>
      </c>
      <c r="K168" s="19">
        <v>134141282</v>
      </c>
      <c r="L168" s="19">
        <v>0</v>
      </c>
      <c r="M168" s="19">
        <v>-4620000</v>
      </c>
      <c r="N168" s="19">
        <v>0</v>
      </c>
      <c r="O168" s="19">
        <v>129521282</v>
      </c>
      <c r="P168" s="19">
        <v>0</v>
      </c>
      <c r="Q168" s="19">
        <v>0</v>
      </c>
      <c r="R168" s="19">
        <v>0</v>
      </c>
      <c r="S168" s="19">
        <v>30364470.649999999</v>
      </c>
      <c r="T168" s="19">
        <v>30364470.649999999</v>
      </c>
      <c r="U168" s="19">
        <v>99156811.349999994</v>
      </c>
      <c r="V168" s="19">
        <v>103776811.34999999</v>
      </c>
      <c r="W168" s="19">
        <v>0</v>
      </c>
      <c r="X168" s="19">
        <v>99156811.349999994</v>
      </c>
      <c r="Y168" s="20">
        <v>0.22636186412770379</v>
      </c>
      <c r="Z168" s="20">
        <v>0.23443614965145262</v>
      </c>
      <c r="AA168" s="20">
        <v>0</v>
      </c>
      <c r="AB168" s="21">
        <v>0.23443614965145262</v>
      </c>
    </row>
    <row r="169" spans="1:28" outlineLevel="2" x14ac:dyDescent="0.25">
      <c r="A169" s="15" t="s">
        <v>347</v>
      </c>
      <c r="B169" s="16" t="s">
        <v>264</v>
      </c>
      <c r="C169" s="16" t="s">
        <v>31</v>
      </c>
      <c r="D169" s="16" t="s">
        <v>350</v>
      </c>
      <c r="E169" s="16"/>
      <c r="F169" s="16" t="s">
        <v>33</v>
      </c>
      <c r="G169" s="16">
        <v>1111</v>
      </c>
      <c r="H169" s="16">
        <v>3420</v>
      </c>
      <c r="I169" s="17" t="s">
        <v>351</v>
      </c>
      <c r="J169" s="18">
        <v>113219174</v>
      </c>
      <c r="K169" s="19">
        <v>113219174</v>
      </c>
      <c r="L169" s="19">
        <v>0</v>
      </c>
      <c r="M169" s="19">
        <v>0</v>
      </c>
      <c r="N169" s="19">
        <v>0</v>
      </c>
      <c r="O169" s="19">
        <v>113219174</v>
      </c>
      <c r="P169" s="19">
        <v>0</v>
      </c>
      <c r="Q169" s="19">
        <v>108100158.09</v>
      </c>
      <c r="R169" s="19">
        <v>0</v>
      </c>
      <c r="S169" s="19">
        <v>5119015.91</v>
      </c>
      <c r="T169" s="19">
        <v>5119015.91</v>
      </c>
      <c r="U169" s="19">
        <v>0</v>
      </c>
      <c r="V169" s="19">
        <v>0</v>
      </c>
      <c r="W169" s="19">
        <v>0</v>
      </c>
      <c r="X169" s="19">
        <v>-3.7252902984619141E-9</v>
      </c>
      <c r="Y169" s="20">
        <v>4.5213330296862968E-2</v>
      </c>
      <c r="Z169" s="20">
        <v>4.5213330296862968E-2</v>
      </c>
      <c r="AA169" s="20">
        <v>0.95478666970313708</v>
      </c>
      <c r="AB169" s="21">
        <v>1</v>
      </c>
    </row>
    <row r="170" spans="1:28" outlineLevel="2" x14ac:dyDescent="0.25">
      <c r="A170" s="15" t="s">
        <v>347</v>
      </c>
      <c r="B170" s="16" t="s">
        <v>264</v>
      </c>
      <c r="C170" s="16" t="s">
        <v>31</v>
      </c>
      <c r="D170" s="16" t="s">
        <v>41</v>
      </c>
      <c r="E170" s="16"/>
      <c r="F170" s="16">
        <v>280</v>
      </c>
      <c r="G170" s="16">
        <v>1111</v>
      </c>
      <c r="H170" s="16">
        <v>3420</v>
      </c>
      <c r="I170" s="17" t="s">
        <v>42</v>
      </c>
      <c r="J170" s="18">
        <v>41779789192</v>
      </c>
      <c r="K170" s="19">
        <v>41779789192</v>
      </c>
      <c r="L170" s="19">
        <v>0</v>
      </c>
      <c r="M170" s="19">
        <v>0</v>
      </c>
      <c r="N170" s="19">
        <v>0</v>
      </c>
      <c r="O170" s="19">
        <v>41779789192</v>
      </c>
      <c r="P170" s="19">
        <v>0</v>
      </c>
      <c r="Q170" s="19">
        <v>0</v>
      </c>
      <c r="R170" s="19">
        <v>0</v>
      </c>
      <c r="S170" s="19">
        <v>9962237641.8099995</v>
      </c>
      <c r="T170" s="19">
        <v>9962237641.8099995</v>
      </c>
      <c r="U170" s="19">
        <v>31817551550.189999</v>
      </c>
      <c r="V170" s="19">
        <v>31817551550.189999</v>
      </c>
      <c r="W170" s="19">
        <v>0</v>
      </c>
      <c r="X170" s="19">
        <v>31817551550.190002</v>
      </c>
      <c r="Y170" s="20">
        <v>0.23844633576364646</v>
      </c>
      <c r="Z170" s="20">
        <v>0.23844633576364646</v>
      </c>
      <c r="AA170" s="20">
        <v>0</v>
      </c>
      <c r="AB170" s="21">
        <v>0.23844633576364646</v>
      </c>
    </row>
    <row r="171" spans="1:28" ht="30" outlineLevel="2" x14ac:dyDescent="0.25">
      <c r="A171" s="15" t="s">
        <v>347</v>
      </c>
      <c r="B171" s="16" t="s">
        <v>264</v>
      </c>
      <c r="C171" s="16" t="s">
        <v>31</v>
      </c>
      <c r="D171" s="16" t="s">
        <v>43</v>
      </c>
      <c r="E171" s="16"/>
      <c r="F171" s="16">
        <v>280</v>
      </c>
      <c r="G171" s="16">
        <v>1111</v>
      </c>
      <c r="H171" s="16">
        <v>3420</v>
      </c>
      <c r="I171" s="17" t="s">
        <v>44</v>
      </c>
      <c r="J171" s="18">
        <v>7810281577</v>
      </c>
      <c r="K171" s="19">
        <v>7810281577</v>
      </c>
      <c r="L171" s="19">
        <v>0</v>
      </c>
      <c r="M171" s="19">
        <v>0</v>
      </c>
      <c r="N171" s="19">
        <v>0</v>
      </c>
      <c r="O171" s="19">
        <v>7810281577</v>
      </c>
      <c r="P171" s="19">
        <v>0</v>
      </c>
      <c r="Q171" s="19">
        <v>0</v>
      </c>
      <c r="R171" s="19">
        <v>0</v>
      </c>
      <c r="S171" s="19">
        <v>2017944695.5799999</v>
      </c>
      <c r="T171" s="19">
        <v>2017944695.5799999</v>
      </c>
      <c r="U171" s="19">
        <v>5792336881.4200001</v>
      </c>
      <c r="V171" s="19">
        <v>5792336881.4200001</v>
      </c>
      <c r="W171" s="19">
        <v>0</v>
      </c>
      <c r="X171" s="19">
        <v>5792336881.4200001</v>
      </c>
      <c r="Y171" s="20">
        <v>0.25837028738150958</v>
      </c>
      <c r="Z171" s="20">
        <v>0.25837028738150958</v>
      </c>
      <c r="AA171" s="20">
        <v>0</v>
      </c>
      <c r="AB171" s="21">
        <v>0.25837028738150958</v>
      </c>
    </row>
    <row r="172" spans="1:28" outlineLevel="2" x14ac:dyDescent="0.25">
      <c r="A172" s="15" t="s">
        <v>347</v>
      </c>
      <c r="B172" s="16" t="s">
        <v>264</v>
      </c>
      <c r="C172" s="16" t="s">
        <v>31</v>
      </c>
      <c r="D172" s="16" t="s">
        <v>45</v>
      </c>
      <c r="E172" s="16"/>
      <c r="F172" s="16" t="s">
        <v>33</v>
      </c>
      <c r="G172" s="16">
        <v>1111</v>
      </c>
      <c r="H172" s="16">
        <v>3420</v>
      </c>
      <c r="I172" s="17" t="s">
        <v>46</v>
      </c>
      <c r="J172" s="18">
        <v>21761833198</v>
      </c>
      <c r="K172" s="19">
        <v>21761833198</v>
      </c>
      <c r="L172" s="19">
        <v>0</v>
      </c>
      <c r="M172" s="19">
        <v>0</v>
      </c>
      <c r="N172" s="19">
        <v>0</v>
      </c>
      <c r="O172" s="19">
        <v>21761833198</v>
      </c>
      <c r="P172" s="19">
        <v>0</v>
      </c>
      <c r="Q172" s="19">
        <v>0</v>
      </c>
      <c r="R172" s="19">
        <v>0</v>
      </c>
      <c r="S172" s="19">
        <v>411599631.68000001</v>
      </c>
      <c r="T172" s="19">
        <v>411599631.68000001</v>
      </c>
      <c r="U172" s="19">
        <v>21350233566.32</v>
      </c>
      <c r="V172" s="19">
        <v>21350233566.32</v>
      </c>
      <c r="W172" s="19">
        <v>0</v>
      </c>
      <c r="X172" s="19">
        <v>21350233566.32</v>
      </c>
      <c r="Y172" s="20">
        <v>1.8913830831027031E-2</v>
      </c>
      <c r="Z172" s="20">
        <v>1.8913830831027031E-2</v>
      </c>
      <c r="AA172" s="20">
        <v>0</v>
      </c>
      <c r="AB172" s="21">
        <v>1.8913830831027031E-2</v>
      </c>
    </row>
    <row r="173" spans="1:28" outlineLevel="2" x14ac:dyDescent="0.25">
      <c r="A173" s="15" t="s">
        <v>347</v>
      </c>
      <c r="B173" s="16" t="s">
        <v>264</v>
      </c>
      <c r="C173" s="16" t="s">
        <v>31</v>
      </c>
      <c r="D173" s="16" t="s">
        <v>47</v>
      </c>
      <c r="E173" s="16"/>
      <c r="F173" s="16" t="s">
        <v>33</v>
      </c>
      <c r="G173" s="16">
        <v>1111</v>
      </c>
      <c r="H173" s="16">
        <v>3420</v>
      </c>
      <c r="I173" s="17" t="s">
        <v>48</v>
      </c>
      <c r="J173" s="18">
        <v>19727040891</v>
      </c>
      <c r="K173" s="19">
        <v>19817581319</v>
      </c>
      <c r="L173" s="19">
        <v>0</v>
      </c>
      <c r="M173" s="19">
        <v>0</v>
      </c>
      <c r="N173" s="19">
        <v>0</v>
      </c>
      <c r="O173" s="19">
        <v>19817581319</v>
      </c>
      <c r="P173" s="19">
        <v>0</v>
      </c>
      <c r="Q173" s="19">
        <v>14447934.57</v>
      </c>
      <c r="R173" s="19">
        <v>0</v>
      </c>
      <c r="S173" s="19">
        <v>19644055612.290001</v>
      </c>
      <c r="T173" s="19">
        <v>19643189613.82</v>
      </c>
      <c r="U173" s="19">
        <v>159077772.13999999</v>
      </c>
      <c r="V173" s="19">
        <v>159077772.13999999</v>
      </c>
      <c r="W173" s="19">
        <v>0</v>
      </c>
      <c r="X173" s="19">
        <v>159077772.13999939</v>
      </c>
      <c r="Y173" s="20">
        <v>0.99124385040148</v>
      </c>
      <c r="Z173" s="20">
        <v>0.99124385040148</v>
      </c>
      <c r="AA173" s="20">
        <v>7.2904631182959352E-4</v>
      </c>
      <c r="AB173" s="21">
        <v>0.99197289671330957</v>
      </c>
    </row>
    <row r="174" spans="1:28" outlineLevel="2" x14ac:dyDescent="0.25">
      <c r="A174" s="15" t="s">
        <v>347</v>
      </c>
      <c r="B174" s="16" t="s">
        <v>264</v>
      </c>
      <c r="C174" s="16" t="s">
        <v>31</v>
      </c>
      <c r="D174" s="16" t="s">
        <v>49</v>
      </c>
      <c r="E174" s="16"/>
      <c r="F174" s="16">
        <v>280</v>
      </c>
      <c r="G174" s="16">
        <v>1111</v>
      </c>
      <c r="H174" s="16">
        <v>3420</v>
      </c>
      <c r="I174" s="17" t="s">
        <v>50</v>
      </c>
      <c r="J174" s="18">
        <v>47755062359</v>
      </c>
      <c r="K174" s="19">
        <v>47755062359</v>
      </c>
      <c r="L174" s="19">
        <v>0</v>
      </c>
      <c r="M174" s="19">
        <v>0</v>
      </c>
      <c r="N174" s="19">
        <v>0</v>
      </c>
      <c r="O174" s="19">
        <v>47755062359</v>
      </c>
      <c r="P174" s="19">
        <v>0</v>
      </c>
      <c r="Q174" s="19">
        <v>0</v>
      </c>
      <c r="R174" s="19">
        <v>0</v>
      </c>
      <c r="S174" s="19">
        <v>10417792208.52</v>
      </c>
      <c r="T174" s="19">
        <v>10417792208.52</v>
      </c>
      <c r="U174" s="19">
        <v>37337270150.480003</v>
      </c>
      <c r="V174" s="19">
        <v>37337270150.480003</v>
      </c>
      <c r="W174" s="19">
        <v>0</v>
      </c>
      <c r="X174" s="19">
        <v>37337270150.479996</v>
      </c>
      <c r="Y174" s="20">
        <v>0.21815053093646827</v>
      </c>
      <c r="Z174" s="20">
        <v>0.21815053093646827</v>
      </c>
      <c r="AA174" s="20">
        <v>0</v>
      </c>
      <c r="AB174" s="21">
        <v>0.21815053093646827</v>
      </c>
    </row>
    <row r="175" spans="1:28" ht="120" outlineLevel="2" x14ac:dyDescent="0.25">
      <c r="A175" s="15" t="s">
        <v>347</v>
      </c>
      <c r="B175" s="16" t="s">
        <v>264</v>
      </c>
      <c r="C175" s="16" t="s">
        <v>31</v>
      </c>
      <c r="D175" s="16" t="s">
        <v>51</v>
      </c>
      <c r="E175" s="16" t="s">
        <v>52</v>
      </c>
      <c r="F175" s="16" t="s">
        <v>33</v>
      </c>
      <c r="G175" s="16">
        <v>1112</v>
      </c>
      <c r="H175" s="16">
        <v>3420</v>
      </c>
      <c r="I175" s="17" t="s">
        <v>53</v>
      </c>
      <c r="J175" s="18">
        <v>25172188511</v>
      </c>
      <c r="K175" s="19">
        <v>25172188511</v>
      </c>
      <c r="L175" s="19">
        <v>0</v>
      </c>
      <c r="M175" s="19">
        <v>0</v>
      </c>
      <c r="N175" s="19">
        <v>0</v>
      </c>
      <c r="O175" s="19">
        <v>25172188511</v>
      </c>
      <c r="P175" s="19">
        <v>0</v>
      </c>
      <c r="Q175" s="19">
        <v>18077066867</v>
      </c>
      <c r="R175" s="19">
        <v>0</v>
      </c>
      <c r="S175" s="19">
        <v>7095121644</v>
      </c>
      <c r="T175" s="19">
        <v>7095121644</v>
      </c>
      <c r="U175" s="19">
        <v>0</v>
      </c>
      <c r="V175" s="19">
        <v>0</v>
      </c>
      <c r="W175" s="19">
        <v>0</v>
      </c>
      <c r="X175" s="19">
        <v>0</v>
      </c>
      <c r="Y175" s="20">
        <v>0.28186351937176624</v>
      </c>
      <c r="Z175" s="20">
        <v>0.28186351937176624</v>
      </c>
      <c r="AA175" s="20">
        <v>0.71813648062823376</v>
      </c>
      <c r="AB175" s="21">
        <v>1</v>
      </c>
    </row>
    <row r="176" spans="1:28" ht="210" outlineLevel="2" x14ac:dyDescent="0.25">
      <c r="A176" s="15" t="s">
        <v>347</v>
      </c>
      <c r="B176" s="16" t="s">
        <v>264</v>
      </c>
      <c r="C176" s="16" t="s">
        <v>31</v>
      </c>
      <c r="D176" s="16" t="s">
        <v>51</v>
      </c>
      <c r="E176" s="16" t="s">
        <v>52</v>
      </c>
      <c r="F176" s="16">
        <v>542</v>
      </c>
      <c r="G176" s="16">
        <v>1112</v>
      </c>
      <c r="H176" s="16">
        <v>3420</v>
      </c>
      <c r="I176" s="17" t="s">
        <v>364</v>
      </c>
      <c r="J176" s="19">
        <v>0</v>
      </c>
      <c r="K176" s="19">
        <v>0</v>
      </c>
      <c r="L176" s="19">
        <v>0</v>
      </c>
      <c r="M176" s="19">
        <v>0</v>
      </c>
      <c r="N176" s="19">
        <v>0</v>
      </c>
      <c r="O176" s="19">
        <v>0</v>
      </c>
      <c r="P176" s="19">
        <v>0</v>
      </c>
      <c r="Q176" s="19">
        <v>0</v>
      </c>
      <c r="R176" s="19">
        <v>0</v>
      </c>
      <c r="S176" s="19">
        <v>0</v>
      </c>
      <c r="T176" s="19">
        <v>0</v>
      </c>
      <c r="U176" s="19">
        <v>0</v>
      </c>
      <c r="V176" s="19">
        <v>0</v>
      </c>
      <c r="W176" s="19">
        <v>0</v>
      </c>
      <c r="X176" s="19">
        <v>0</v>
      </c>
      <c r="Y176" s="20">
        <v>0</v>
      </c>
      <c r="Z176" s="20">
        <v>0</v>
      </c>
      <c r="AA176" s="20">
        <v>0</v>
      </c>
      <c r="AB176" s="21">
        <v>0</v>
      </c>
    </row>
    <row r="177" spans="1:28" ht="75" outlineLevel="2" x14ac:dyDescent="0.25">
      <c r="A177" s="15" t="s">
        <v>347</v>
      </c>
      <c r="B177" s="16" t="s">
        <v>264</v>
      </c>
      <c r="C177" s="16" t="s">
        <v>31</v>
      </c>
      <c r="D177" s="16" t="s">
        <v>54</v>
      </c>
      <c r="E177" s="16" t="s">
        <v>52</v>
      </c>
      <c r="F177" s="16" t="s">
        <v>33</v>
      </c>
      <c r="G177" s="16">
        <v>1112</v>
      </c>
      <c r="H177" s="16">
        <v>3420</v>
      </c>
      <c r="I177" s="17" t="s">
        <v>55</v>
      </c>
      <c r="J177" s="18">
        <v>1360658838</v>
      </c>
      <c r="K177" s="19">
        <v>1360658838</v>
      </c>
      <c r="L177" s="19">
        <v>0</v>
      </c>
      <c r="M177" s="19">
        <v>0</v>
      </c>
      <c r="N177" s="19">
        <v>0</v>
      </c>
      <c r="O177" s="19">
        <v>1360658838</v>
      </c>
      <c r="P177" s="19">
        <v>0</v>
      </c>
      <c r="Q177" s="19">
        <v>977159793</v>
      </c>
      <c r="R177" s="19">
        <v>0</v>
      </c>
      <c r="S177" s="19">
        <v>383499045</v>
      </c>
      <c r="T177" s="19">
        <v>383499045</v>
      </c>
      <c r="U177" s="19">
        <v>0</v>
      </c>
      <c r="V177" s="19">
        <v>0</v>
      </c>
      <c r="W177" s="19">
        <v>0</v>
      </c>
      <c r="X177" s="19">
        <v>0</v>
      </c>
      <c r="Y177" s="20">
        <v>0.2818480535236122</v>
      </c>
      <c r="Z177" s="20">
        <v>0.2818480535236122</v>
      </c>
      <c r="AA177" s="20">
        <v>0.7181519464763878</v>
      </c>
      <c r="AB177" s="21">
        <v>1</v>
      </c>
    </row>
    <row r="178" spans="1:28" ht="120" outlineLevel="2" x14ac:dyDescent="0.25">
      <c r="A178" s="15" t="s">
        <v>347</v>
      </c>
      <c r="B178" s="16" t="s">
        <v>264</v>
      </c>
      <c r="C178" s="16" t="s">
        <v>31</v>
      </c>
      <c r="D178" s="16" t="s">
        <v>56</v>
      </c>
      <c r="E178" s="16" t="s">
        <v>52</v>
      </c>
      <c r="F178" s="16" t="s">
        <v>33</v>
      </c>
      <c r="G178" s="16">
        <v>1112</v>
      </c>
      <c r="H178" s="16">
        <v>3420</v>
      </c>
      <c r="I178" s="17" t="s">
        <v>57</v>
      </c>
      <c r="J178" s="18">
        <v>1475128310</v>
      </c>
      <c r="K178" s="19">
        <v>1475128310</v>
      </c>
      <c r="L178" s="19">
        <v>0</v>
      </c>
      <c r="M178" s="19">
        <v>0</v>
      </c>
      <c r="N178" s="19">
        <v>0</v>
      </c>
      <c r="O178" s="19">
        <v>1475128310</v>
      </c>
      <c r="P178" s="19">
        <v>0</v>
      </c>
      <c r="Q178" s="19">
        <v>1194058233</v>
      </c>
      <c r="R178" s="19">
        <v>0</v>
      </c>
      <c r="S178" s="19">
        <v>281070077</v>
      </c>
      <c r="T178" s="19">
        <v>281070077</v>
      </c>
      <c r="U178" s="19">
        <v>0</v>
      </c>
      <c r="V178" s="19">
        <v>0</v>
      </c>
      <c r="W178" s="19">
        <v>0</v>
      </c>
      <c r="X178" s="19">
        <v>0</v>
      </c>
      <c r="Y178" s="20">
        <v>0.1905394094158494</v>
      </c>
      <c r="Z178" s="20">
        <v>0.1905394094158494</v>
      </c>
      <c r="AA178" s="20">
        <v>0.80946059058415065</v>
      </c>
      <c r="AB178" s="21">
        <v>1</v>
      </c>
    </row>
    <row r="179" spans="1:28" ht="90" outlineLevel="2" x14ac:dyDescent="0.25">
      <c r="A179" s="15" t="s">
        <v>347</v>
      </c>
      <c r="B179" s="16" t="s">
        <v>264</v>
      </c>
      <c r="C179" s="16" t="s">
        <v>31</v>
      </c>
      <c r="D179" s="16" t="s">
        <v>58</v>
      </c>
      <c r="E179" s="16" t="s">
        <v>52</v>
      </c>
      <c r="F179" s="16" t="s">
        <v>33</v>
      </c>
      <c r="G179" s="16">
        <v>1112</v>
      </c>
      <c r="H179" s="16">
        <v>3420</v>
      </c>
      <c r="I179" s="17" t="s">
        <v>59</v>
      </c>
      <c r="J179" s="18">
        <v>8163953031</v>
      </c>
      <c r="K179" s="19">
        <v>8163953031</v>
      </c>
      <c r="L179" s="19">
        <v>0</v>
      </c>
      <c r="M179" s="19">
        <v>0</v>
      </c>
      <c r="N179" s="19">
        <v>0</v>
      </c>
      <c r="O179" s="19">
        <v>8163953031</v>
      </c>
      <c r="P179" s="19">
        <v>0</v>
      </c>
      <c r="Q179" s="19">
        <v>5863656898</v>
      </c>
      <c r="R179" s="19">
        <v>0</v>
      </c>
      <c r="S179" s="19">
        <v>2300296133</v>
      </c>
      <c r="T179" s="19">
        <v>2300296133</v>
      </c>
      <c r="U179" s="19">
        <v>0</v>
      </c>
      <c r="V179" s="19">
        <v>0</v>
      </c>
      <c r="W179" s="19">
        <v>0</v>
      </c>
      <c r="X179" s="19">
        <v>0</v>
      </c>
      <c r="Y179" s="20">
        <v>0.28176253884182839</v>
      </c>
      <c r="Z179" s="20">
        <v>0.28176253884182839</v>
      </c>
      <c r="AA179" s="20">
        <v>0.71823746115817166</v>
      </c>
      <c r="AB179" s="21">
        <v>1</v>
      </c>
    </row>
    <row r="180" spans="1:28" ht="90" outlineLevel="2" x14ac:dyDescent="0.25">
      <c r="A180" s="15" t="s">
        <v>347</v>
      </c>
      <c r="B180" s="16" t="s">
        <v>264</v>
      </c>
      <c r="C180" s="16" t="s">
        <v>31</v>
      </c>
      <c r="D180" s="16" t="s">
        <v>60</v>
      </c>
      <c r="E180" s="16" t="s">
        <v>52</v>
      </c>
      <c r="F180" s="16" t="s">
        <v>33</v>
      </c>
      <c r="G180" s="16">
        <v>1112</v>
      </c>
      <c r="H180" s="16">
        <v>3420</v>
      </c>
      <c r="I180" s="17" t="s">
        <v>61</v>
      </c>
      <c r="J180" s="18">
        <v>4081976515</v>
      </c>
      <c r="K180" s="19">
        <v>4081976515</v>
      </c>
      <c r="L180" s="19">
        <v>0</v>
      </c>
      <c r="M180" s="19">
        <v>0</v>
      </c>
      <c r="N180" s="19">
        <v>0</v>
      </c>
      <c r="O180" s="19">
        <v>4081976515</v>
      </c>
      <c r="P180" s="19">
        <v>0</v>
      </c>
      <c r="Q180" s="19">
        <v>2931245175</v>
      </c>
      <c r="R180" s="19">
        <v>0</v>
      </c>
      <c r="S180" s="19">
        <v>1150731340</v>
      </c>
      <c r="T180" s="19">
        <v>1150731340</v>
      </c>
      <c r="U180" s="19">
        <v>0</v>
      </c>
      <c r="V180" s="19">
        <v>0</v>
      </c>
      <c r="W180" s="19">
        <v>0</v>
      </c>
      <c r="X180" s="19">
        <v>0</v>
      </c>
      <c r="Y180" s="20">
        <v>0.28190542884590802</v>
      </c>
      <c r="Z180" s="20">
        <v>0.28190542884590802</v>
      </c>
      <c r="AA180" s="20">
        <v>0.71809457115409203</v>
      </c>
      <c r="AB180" s="21">
        <v>1</v>
      </c>
    </row>
    <row r="181" spans="1:28" ht="75" outlineLevel="2" x14ac:dyDescent="0.25">
      <c r="A181" s="15" t="s">
        <v>347</v>
      </c>
      <c r="B181" s="16" t="s">
        <v>264</v>
      </c>
      <c r="C181" s="16" t="s">
        <v>31</v>
      </c>
      <c r="D181" s="16" t="s">
        <v>62</v>
      </c>
      <c r="E181" s="16" t="s">
        <v>52</v>
      </c>
      <c r="F181" s="16" t="s">
        <v>33</v>
      </c>
      <c r="G181" s="16">
        <v>1112</v>
      </c>
      <c r="H181" s="16">
        <v>3420</v>
      </c>
      <c r="I181" s="17" t="s">
        <v>63</v>
      </c>
      <c r="J181" s="18">
        <v>16280771104</v>
      </c>
      <c r="K181" s="19">
        <v>16280771104</v>
      </c>
      <c r="L181" s="19">
        <v>0</v>
      </c>
      <c r="M181" s="19">
        <v>0</v>
      </c>
      <c r="N181" s="19">
        <v>0</v>
      </c>
      <c r="O181" s="19">
        <v>16280771104</v>
      </c>
      <c r="P181" s="19">
        <v>0</v>
      </c>
      <c r="Q181" s="19">
        <v>11427610521.540001</v>
      </c>
      <c r="R181" s="19">
        <v>0</v>
      </c>
      <c r="S181" s="19">
        <v>4853160582.46</v>
      </c>
      <c r="T181" s="19">
        <v>4853160582.46</v>
      </c>
      <c r="U181" s="19">
        <v>0</v>
      </c>
      <c r="V181" s="19">
        <v>0</v>
      </c>
      <c r="W181" s="19">
        <v>0</v>
      </c>
      <c r="X181" s="19">
        <v>-9.5367431640625E-7</v>
      </c>
      <c r="Y181" s="20">
        <v>0.2980915677432277</v>
      </c>
      <c r="Z181" s="20">
        <v>0.2980915677432277</v>
      </c>
      <c r="AA181" s="20">
        <v>0.70190843225677235</v>
      </c>
      <c r="AB181" s="21">
        <v>1</v>
      </c>
    </row>
    <row r="182" spans="1:28" outlineLevel="2" x14ac:dyDescent="0.25">
      <c r="A182" s="15" t="s">
        <v>347</v>
      </c>
      <c r="B182" s="16" t="s">
        <v>288</v>
      </c>
      <c r="C182" s="16" t="s">
        <v>31</v>
      </c>
      <c r="D182" s="16" t="s">
        <v>32</v>
      </c>
      <c r="E182" s="16"/>
      <c r="F182" s="16">
        <v>280</v>
      </c>
      <c r="G182" s="16">
        <v>1111</v>
      </c>
      <c r="H182" s="16">
        <v>3420</v>
      </c>
      <c r="I182" s="17" t="s">
        <v>34</v>
      </c>
      <c r="J182" s="18">
        <v>85987188653</v>
      </c>
      <c r="K182" s="19">
        <v>85987188653</v>
      </c>
      <c r="L182" s="19">
        <v>0</v>
      </c>
      <c r="M182" s="19">
        <v>13402850</v>
      </c>
      <c r="N182" s="19">
        <v>0</v>
      </c>
      <c r="O182" s="19">
        <v>86000591503</v>
      </c>
      <c r="P182" s="19">
        <v>0</v>
      </c>
      <c r="Q182" s="19">
        <v>0</v>
      </c>
      <c r="R182" s="19">
        <v>0</v>
      </c>
      <c r="S182" s="19">
        <v>21170593821.5</v>
      </c>
      <c r="T182" s="19">
        <v>21170593821.5</v>
      </c>
      <c r="U182" s="19">
        <v>64816594831.5</v>
      </c>
      <c r="V182" s="19">
        <v>64816594831.5</v>
      </c>
      <c r="W182" s="19">
        <v>0</v>
      </c>
      <c r="X182" s="19">
        <v>64829997681.5</v>
      </c>
      <c r="Y182" s="20">
        <v>0.24620637275319712</v>
      </c>
      <c r="Z182" s="20">
        <v>0.24616800246962831</v>
      </c>
      <c r="AA182" s="20">
        <v>0</v>
      </c>
      <c r="AB182" s="21">
        <v>0.24616800246962831</v>
      </c>
    </row>
    <row r="183" spans="1:28" outlineLevel="2" x14ac:dyDescent="0.25">
      <c r="A183" s="15" t="s">
        <v>347</v>
      </c>
      <c r="B183" s="16" t="s">
        <v>288</v>
      </c>
      <c r="C183" s="16" t="s">
        <v>31</v>
      </c>
      <c r="D183" s="16" t="s">
        <v>35</v>
      </c>
      <c r="E183" s="16"/>
      <c r="F183" s="16">
        <v>280</v>
      </c>
      <c r="G183" s="16">
        <v>1111</v>
      </c>
      <c r="H183" s="16">
        <v>3420</v>
      </c>
      <c r="I183" s="17" t="s">
        <v>36</v>
      </c>
      <c r="J183" s="18">
        <v>3008206217</v>
      </c>
      <c r="K183" s="19">
        <v>3008206217</v>
      </c>
      <c r="L183" s="19">
        <v>0</v>
      </c>
      <c r="M183" s="19">
        <v>100000000</v>
      </c>
      <c r="N183" s="19">
        <v>0</v>
      </c>
      <c r="O183" s="19">
        <v>3108206217</v>
      </c>
      <c r="P183" s="19">
        <v>0</v>
      </c>
      <c r="Q183" s="19">
        <v>0</v>
      </c>
      <c r="R183" s="19">
        <v>0</v>
      </c>
      <c r="S183" s="19">
        <v>974755023.91999996</v>
      </c>
      <c r="T183" s="19">
        <v>974755023.91999996</v>
      </c>
      <c r="U183" s="19">
        <v>2033451193.0799999</v>
      </c>
      <c r="V183" s="19">
        <v>2033451193.0799999</v>
      </c>
      <c r="W183" s="19">
        <v>0</v>
      </c>
      <c r="X183" s="19">
        <v>2133451193.0799999</v>
      </c>
      <c r="Y183" s="20">
        <v>0.32403198238586711</v>
      </c>
      <c r="Z183" s="20">
        <v>0.31360693463280592</v>
      </c>
      <c r="AA183" s="20">
        <v>0</v>
      </c>
      <c r="AB183" s="21">
        <v>0.31360693463280592</v>
      </c>
    </row>
    <row r="184" spans="1:28" outlineLevel="2" x14ac:dyDescent="0.25">
      <c r="A184" s="15" t="s">
        <v>347</v>
      </c>
      <c r="B184" s="16" t="s">
        <v>288</v>
      </c>
      <c r="C184" s="16" t="s">
        <v>31</v>
      </c>
      <c r="D184" s="16" t="s">
        <v>348</v>
      </c>
      <c r="E184" s="16"/>
      <c r="F184" s="16">
        <v>280</v>
      </c>
      <c r="G184" s="16">
        <v>1111</v>
      </c>
      <c r="H184" s="16">
        <v>3420</v>
      </c>
      <c r="I184" s="17" t="s">
        <v>349</v>
      </c>
      <c r="J184" s="18">
        <v>60497012</v>
      </c>
      <c r="K184" s="19">
        <v>60497012</v>
      </c>
      <c r="L184" s="19">
        <v>0</v>
      </c>
      <c r="M184" s="19">
        <v>-3100000</v>
      </c>
      <c r="N184" s="19">
        <v>0</v>
      </c>
      <c r="O184" s="19">
        <v>57397012</v>
      </c>
      <c r="P184" s="19">
        <v>0</v>
      </c>
      <c r="Q184" s="19">
        <v>0</v>
      </c>
      <c r="R184" s="19">
        <v>0</v>
      </c>
      <c r="S184" s="19">
        <v>13533785.869999999</v>
      </c>
      <c r="T184" s="19">
        <v>13533785.869999999</v>
      </c>
      <c r="U184" s="19">
        <v>43863226.130000003</v>
      </c>
      <c r="V184" s="19">
        <v>46963226.130000003</v>
      </c>
      <c r="W184" s="19">
        <v>0</v>
      </c>
      <c r="X184" s="19">
        <v>43863226.130000003</v>
      </c>
      <c r="Y184" s="20">
        <v>0.22370998868506101</v>
      </c>
      <c r="Z184" s="20">
        <v>0.23579251599368969</v>
      </c>
      <c r="AA184" s="20">
        <v>0</v>
      </c>
      <c r="AB184" s="21">
        <v>0.23579251599368969</v>
      </c>
    </row>
    <row r="185" spans="1:28" outlineLevel="2" x14ac:dyDescent="0.25">
      <c r="A185" s="15" t="s">
        <v>347</v>
      </c>
      <c r="B185" s="16" t="s">
        <v>288</v>
      </c>
      <c r="C185" s="16" t="s">
        <v>31</v>
      </c>
      <c r="D185" s="16" t="s">
        <v>350</v>
      </c>
      <c r="E185" s="16"/>
      <c r="F185" s="16" t="s">
        <v>33</v>
      </c>
      <c r="G185" s="16">
        <v>1111</v>
      </c>
      <c r="H185" s="16">
        <v>3420</v>
      </c>
      <c r="I185" s="17" t="s">
        <v>351</v>
      </c>
      <c r="J185" s="18">
        <v>48976898</v>
      </c>
      <c r="K185" s="19">
        <v>48976898</v>
      </c>
      <c r="L185" s="19">
        <v>0</v>
      </c>
      <c r="M185" s="19">
        <v>0</v>
      </c>
      <c r="N185" s="19">
        <v>0</v>
      </c>
      <c r="O185" s="19">
        <v>48976898</v>
      </c>
      <c r="P185" s="19">
        <v>0</v>
      </c>
      <c r="Q185" s="19">
        <v>45709038.869999997</v>
      </c>
      <c r="R185" s="19">
        <v>0</v>
      </c>
      <c r="S185" s="19">
        <v>3267859.13</v>
      </c>
      <c r="T185" s="19">
        <v>3267859.13</v>
      </c>
      <c r="U185" s="19">
        <v>0</v>
      </c>
      <c r="V185" s="19">
        <v>0</v>
      </c>
      <c r="W185" s="19">
        <v>0</v>
      </c>
      <c r="X185" s="19">
        <v>2.7939677238464355E-9</v>
      </c>
      <c r="Y185" s="20">
        <v>6.6722460250545054E-2</v>
      </c>
      <c r="Z185" s="20">
        <v>6.6722460250545054E-2</v>
      </c>
      <c r="AA185" s="20">
        <v>0.93327753974945493</v>
      </c>
      <c r="AB185" s="21">
        <v>1</v>
      </c>
    </row>
    <row r="186" spans="1:28" outlineLevel="2" x14ac:dyDescent="0.25">
      <c r="A186" s="15" t="s">
        <v>347</v>
      </c>
      <c r="B186" s="16" t="s">
        <v>288</v>
      </c>
      <c r="C186" s="16" t="s">
        <v>31</v>
      </c>
      <c r="D186" s="16" t="s">
        <v>41</v>
      </c>
      <c r="E186" s="16"/>
      <c r="F186" s="16">
        <v>280</v>
      </c>
      <c r="G186" s="16">
        <v>1111</v>
      </c>
      <c r="H186" s="16">
        <v>3420</v>
      </c>
      <c r="I186" s="17" t="s">
        <v>42</v>
      </c>
      <c r="J186" s="18">
        <v>22823196043</v>
      </c>
      <c r="K186" s="19">
        <v>22823196043</v>
      </c>
      <c r="L186" s="19">
        <v>0</v>
      </c>
      <c r="M186" s="19">
        <v>0</v>
      </c>
      <c r="N186" s="19">
        <v>0</v>
      </c>
      <c r="O186" s="19">
        <v>22823196043</v>
      </c>
      <c r="P186" s="19">
        <v>0</v>
      </c>
      <c r="Q186" s="19">
        <v>0</v>
      </c>
      <c r="R186" s="19">
        <v>0</v>
      </c>
      <c r="S186" s="19">
        <v>5444370916.8100004</v>
      </c>
      <c r="T186" s="19">
        <v>5444370916.8100004</v>
      </c>
      <c r="U186" s="19">
        <v>17378825126.189999</v>
      </c>
      <c r="V186" s="19">
        <v>17378825126.189999</v>
      </c>
      <c r="W186" s="19">
        <v>0</v>
      </c>
      <c r="X186" s="19">
        <v>17378825126.189999</v>
      </c>
      <c r="Y186" s="20">
        <v>0.23854550898798502</v>
      </c>
      <c r="Z186" s="20">
        <v>0.23854550898798502</v>
      </c>
      <c r="AA186" s="20">
        <v>0</v>
      </c>
      <c r="AB186" s="21">
        <v>0.23854550898798502</v>
      </c>
    </row>
    <row r="187" spans="1:28" ht="30" outlineLevel="2" x14ac:dyDescent="0.25">
      <c r="A187" s="15" t="s">
        <v>347</v>
      </c>
      <c r="B187" s="16" t="s">
        <v>288</v>
      </c>
      <c r="C187" s="16" t="s">
        <v>31</v>
      </c>
      <c r="D187" s="16" t="s">
        <v>43</v>
      </c>
      <c r="E187" s="16"/>
      <c r="F187" s="16">
        <v>280</v>
      </c>
      <c r="G187" s="16">
        <v>1111</v>
      </c>
      <c r="H187" s="16">
        <v>3420</v>
      </c>
      <c r="I187" s="17" t="s">
        <v>44</v>
      </c>
      <c r="J187" s="18">
        <v>3369676452</v>
      </c>
      <c r="K187" s="19">
        <v>3369676452</v>
      </c>
      <c r="L187" s="19">
        <v>0</v>
      </c>
      <c r="M187" s="19">
        <v>0</v>
      </c>
      <c r="N187" s="19">
        <v>0</v>
      </c>
      <c r="O187" s="19">
        <v>3369676452</v>
      </c>
      <c r="P187" s="19">
        <v>0</v>
      </c>
      <c r="Q187" s="19">
        <v>0</v>
      </c>
      <c r="R187" s="19">
        <v>0</v>
      </c>
      <c r="S187" s="19">
        <v>908591129.70000005</v>
      </c>
      <c r="T187" s="19">
        <v>908591129.70000005</v>
      </c>
      <c r="U187" s="19">
        <v>2461085322.3000002</v>
      </c>
      <c r="V187" s="19">
        <v>2461085322.3000002</v>
      </c>
      <c r="W187" s="19">
        <v>0</v>
      </c>
      <c r="X187" s="19">
        <v>2461085322.3000002</v>
      </c>
      <c r="Y187" s="20">
        <v>0.26963749862712338</v>
      </c>
      <c r="Z187" s="20">
        <v>0.26963749862712338</v>
      </c>
      <c r="AA187" s="20">
        <v>0</v>
      </c>
      <c r="AB187" s="21">
        <v>0.26963749862712338</v>
      </c>
    </row>
    <row r="188" spans="1:28" outlineLevel="2" x14ac:dyDescent="0.25">
      <c r="A188" s="15" t="s">
        <v>347</v>
      </c>
      <c r="B188" s="16" t="s">
        <v>288</v>
      </c>
      <c r="C188" s="16" t="s">
        <v>31</v>
      </c>
      <c r="D188" s="16" t="s">
        <v>45</v>
      </c>
      <c r="E188" s="16"/>
      <c r="F188" s="16" t="s">
        <v>33</v>
      </c>
      <c r="G188" s="16">
        <v>1111</v>
      </c>
      <c r="H188" s="16">
        <v>3420</v>
      </c>
      <c r="I188" s="17" t="s">
        <v>46</v>
      </c>
      <c r="J188" s="18">
        <v>13282183391</v>
      </c>
      <c r="K188" s="19">
        <v>13282183391</v>
      </c>
      <c r="L188" s="19">
        <v>0</v>
      </c>
      <c r="M188" s="19">
        <v>0</v>
      </c>
      <c r="N188" s="19">
        <v>0</v>
      </c>
      <c r="O188" s="19">
        <v>13282183391</v>
      </c>
      <c r="P188" s="19">
        <v>0</v>
      </c>
      <c r="Q188" s="19">
        <v>0</v>
      </c>
      <c r="R188" s="19">
        <v>0</v>
      </c>
      <c r="S188" s="19">
        <v>243103468.91</v>
      </c>
      <c r="T188" s="19">
        <v>243103468.91</v>
      </c>
      <c r="U188" s="19">
        <v>13039079922.09</v>
      </c>
      <c r="V188" s="19">
        <v>13039079922.09</v>
      </c>
      <c r="W188" s="19">
        <v>0</v>
      </c>
      <c r="X188" s="19">
        <v>13039079922.09</v>
      </c>
      <c r="Y188" s="20">
        <v>1.830297487645945E-2</v>
      </c>
      <c r="Z188" s="20">
        <v>1.830297487645945E-2</v>
      </c>
      <c r="AA188" s="20">
        <v>0</v>
      </c>
      <c r="AB188" s="21">
        <v>1.830297487645945E-2</v>
      </c>
    </row>
    <row r="189" spans="1:28" outlineLevel="2" x14ac:dyDescent="0.25">
      <c r="A189" s="15" t="s">
        <v>347</v>
      </c>
      <c r="B189" s="16" t="s">
        <v>288</v>
      </c>
      <c r="C189" s="16" t="s">
        <v>31</v>
      </c>
      <c r="D189" s="16" t="s">
        <v>47</v>
      </c>
      <c r="E189" s="16"/>
      <c r="F189" s="16" t="s">
        <v>33</v>
      </c>
      <c r="G189" s="16">
        <v>1111</v>
      </c>
      <c r="H189" s="16">
        <v>3420</v>
      </c>
      <c r="I189" s="17" t="s">
        <v>48</v>
      </c>
      <c r="J189" s="18">
        <v>12075727101</v>
      </c>
      <c r="K189" s="19">
        <v>12082910261</v>
      </c>
      <c r="L189" s="19">
        <v>0</v>
      </c>
      <c r="M189" s="19">
        <v>0</v>
      </c>
      <c r="N189" s="19">
        <v>0</v>
      </c>
      <c r="O189" s="19">
        <v>12082910261</v>
      </c>
      <c r="P189" s="19">
        <v>0</v>
      </c>
      <c r="Q189" s="19">
        <v>6170860.7199999997</v>
      </c>
      <c r="R189" s="19">
        <v>0</v>
      </c>
      <c r="S189" s="19">
        <v>11953211951.940001</v>
      </c>
      <c r="T189" s="19">
        <v>11953211951.940001</v>
      </c>
      <c r="U189" s="19">
        <v>123527448.34</v>
      </c>
      <c r="V189" s="19">
        <v>123527448.34</v>
      </c>
      <c r="W189" s="19">
        <v>0</v>
      </c>
      <c r="X189" s="19">
        <v>123527448.34000015</v>
      </c>
      <c r="Y189" s="20">
        <v>0.98926597100711522</v>
      </c>
      <c r="Z189" s="20">
        <v>0.98926597100711522</v>
      </c>
      <c r="AA189" s="20">
        <v>5.1070980307763123E-4</v>
      </c>
      <c r="AB189" s="21">
        <v>0.98977668081019288</v>
      </c>
    </row>
    <row r="190" spans="1:28" outlineLevel="2" x14ac:dyDescent="0.25">
      <c r="A190" s="15" t="s">
        <v>347</v>
      </c>
      <c r="B190" s="16" t="s">
        <v>288</v>
      </c>
      <c r="C190" s="16" t="s">
        <v>31</v>
      </c>
      <c r="D190" s="16" t="s">
        <v>49</v>
      </c>
      <c r="E190" s="16"/>
      <c r="F190" s="16">
        <v>280</v>
      </c>
      <c r="G190" s="16">
        <v>1111</v>
      </c>
      <c r="H190" s="16">
        <v>3420</v>
      </c>
      <c r="I190" s="17" t="s">
        <v>50</v>
      </c>
      <c r="J190" s="18">
        <v>38768317399</v>
      </c>
      <c r="K190" s="19">
        <v>38768317399</v>
      </c>
      <c r="L190" s="19">
        <v>0</v>
      </c>
      <c r="M190" s="19">
        <v>0</v>
      </c>
      <c r="N190" s="19">
        <v>0</v>
      </c>
      <c r="O190" s="19">
        <v>38768317399</v>
      </c>
      <c r="P190" s="19">
        <v>0</v>
      </c>
      <c r="Q190" s="19">
        <v>0</v>
      </c>
      <c r="R190" s="19">
        <v>0</v>
      </c>
      <c r="S190" s="19">
        <v>8185413337.3900003</v>
      </c>
      <c r="T190" s="19">
        <v>8185413337.3900003</v>
      </c>
      <c r="U190" s="19">
        <v>30582904061.610001</v>
      </c>
      <c r="V190" s="19">
        <v>30582904061.610001</v>
      </c>
      <c r="W190" s="19">
        <v>0</v>
      </c>
      <c r="X190" s="19">
        <v>30582904061.610001</v>
      </c>
      <c r="Y190" s="20">
        <v>0.21113666742733428</v>
      </c>
      <c r="Z190" s="20">
        <v>0.21113666742733428</v>
      </c>
      <c r="AA190" s="20">
        <v>0</v>
      </c>
      <c r="AB190" s="21">
        <v>0.21113666742733428</v>
      </c>
    </row>
    <row r="191" spans="1:28" ht="120" outlineLevel="2" x14ac:dyDescent="0.25">
      <c r="A191" s="15" t="s">
        <v>347</v>
      </c>
      <c r="B191" s="16" t="s">
        <v>288</v>
      </c>
      <c r="C191" s="16" t="s">
        <v>31</v>
      </c>
      <c r="D191" s="16" t="s">
        <v>51</v>
      </c>
      <c r="E191" s="16" t="s">
        <v>52</v>
      </c>
      <c r="F191" s="16" t="s">
        <v>33</v>
      </c>
      <c r="G191" s="16">
        <v>1112</v>
      </c>
      <c r="H191" s="16">
        <v>3420</v>
      </c>
      <c r="I191" s="17" t="s">
        <v>53</v>
      </c>
      <c r="J191" s="18">
        <v>15363670014</v>
      </c>
      <c r="K191" s="19">
        <v>15363670014</v>
      </c>
      <c r="L191" s="19">
        <v>0</v>
      </c>
      <c r="M191" s="19">
        <v>0</v>
      </c>
      <c r="N191" s="19">
        <v>0</v>
      </c>
      <c r="O191" s="19">
        <v>15363670014</v>
      </c>
      <c r="P191" s="19">
        <v>0</v>
      </c>
      <c r="Q191" s="19">
        <v>11089398971</v>
      </c>
      <c r="R191" s="19">
        <v>0</v>
      </c>
      <c r="S191" s="19">
        <v>4274271043</v>
      </c>
      <c r="T191" s="19">
        <v>4274271043</v>
      </c>
      <c r="U191" s="19">
        <v>0</v>
      </c>
      <c r="V191" s="19">
        <v>0</v>
      </c>
      <c r="W191" s="19">
        <v>0</v>
      </c>
      <c r="X191" s="19">
        <v>0</v>
      </c>
      <c r="Y191" s="20">
        <v>0.27820638162008887</v>
      </c>
      <c r="Z191" s="20">
        <v>0.27820638162008887</v>
      </c>
      <c r="AA191" s="20">
        <v>0.72179361837991118</v>
      </c>
      <c r="AB191" s="21">
        <v>1</v>
      </c>
    </row>
    <row r="192" spans="1:28" ht="75" outlineLevel="2" x14ac:dyDescent="0.25">
      <c r="A192" s="15" t="s">
        <v>347</v>
      </c>
      <c r="B192" s="16" t="s">
        <v>288</v>
      </c>
      <c r="C192" s="16" t="s">
        <v>31</v>
      </c>
      <c r="D192" s="16" t="s">
        <v>54</v>
      </c>
      <c r="E192" s="16" t="s">
        <v>52</v>
      </c>
      <c r="F192" s="16" t="s">
        <v>33</v>
      </c>
      <c r="G192" s="16">
        <v>1112</v>
      </c>
      <c r="H192" s="16">
        <v>3420</v>
      </c>
      <c r="I192" s="17" t="s">
        <v>55</v>
      </c>
      <c r="J192" s="18">
        <v>830468649</v>
      </c>
      <c r="K192" s="19">
        <v>830468649</v>
      </c>
      <c r="L192" s="19">
        <v>0</v>
      </c>
      <c r="M192" s="19">
        <v>0</v>
      </c>
      <c r="N192" s="19">
        <v>0</v>
      </c>
      <c r="O192" s="19">
        <v>830468649</v>
      </c>
      <c r="P192" s="19">
        <v>0</v>
      </c>
      <c r="Q192" s="19">
        <v>599455826</v>
      </c>
      <c r="R192" s="19">
        <v>0</v>
      </c>
      <c r="S192" s="19">
        <v>231012823</v>
      </c>
      <c r="T192" s="19">
        <v>231012823</v>
      </c>
      <c r="U192" s="19">
        <v>0</v>
      </c>
      <c r="V192" s="19">
        <v>0</v>
      </c>
      <c r="W192" s="19">
        <v>0</v>
      </c>
      <c r="X192" s="19">
        <v>0</v>
      </c>
      <c r="Y192" s="20">
        <v>0.27817163631423247</v>
      </c>
      <c r="Z192" s="20">
        <v>0.27817163631423247</v>
      </c>
      <c r="AA192" s="20">
        <v>0.72182836368576753</v>
      </c>
      <c r="AB192" s="21">
        <v>1</v>
      </c>
    </row>
    <row r="193" spans="1:28" ht="120" outlineLevel="2" x14ac:dyDescent="0.25">
      <c r="A193" s="15" t="s">
        <v>347</v>
      </c>
      <c r="B193" s="16" t="s">
        <v>288</v>
      </c>
      <c r="C193" s="16" t="s">
        <v>31</v>
      </c>
      <c r="D193" s="16" t="s">
        <v>56</v>
      </c>
      <c r="E193" s="16" t="s">
        <v>52</v>
      </c>
      <c r="F193" s="16" t="s">
        <v>33</v>
      </c>
      <c r="G193" s="16">
        <v>1112</v>
      </c>
      <c r="H193" s="16">
        <v>3420</v>
      </c>
      <c r="I193" s="17" t="s">
        <v>57</v>
      </c>
      <c r="J193" s="18">
        <v>762255996</v>
      </c>
      <c r="K193" s="19">
        <v>762255996</v>
      </c>
      <c r="L193" s="19">
        <v>0</v>
      </c>
      <c r="M193" s="19">
        <v>0</v>
      </c>
      <c r="N193" s="19">
        <v>0</v>
      </c>
      <c r="O193" s="19">
        <v>762255996</v>
      </c>
      <c r="P193" s="19">
        <v>0</v>
      </c>
      <c r="Q193" s="19">
        <v>617885750</v>
      </c>
      <c r="R193" s="19">
        <v>0</v>
      </c>
      <c r="S193" s="19">
        <v>144370246</v>
      </c>
      <c r="T193" s="19">
        <v>144370246</v>
      </c>
      <c r="U193" s="19">
        <v>0</v>
      </c>
      <c r="V193" s="19">
        <v>0</v>
      </c>
      <c r="W193" s="19">
        <v>0</v>
      </c>
      <c r="X193" s="19">
        <v>0</v>
      </c>
      <c r="Y193" s="20">
        <v>0.18939863609810162</v>
      </c>
      <c r="Z193" s="20">
        <v>0.18939863609810162</v>
      </c>
      <c r="AA193" s="20">
        <v>0.81060136390189841</v>
      </c>
      <c r="AB193" s="21">
        <v>1</v>
      </c>
    </row>
    <row r="194" spans="1:28" ht="90" outlineLevel="2" x14ac:dyDescent="0.25">
      <c r="A194" s="15" t="s">
        <v>347</v>
      </c>
      <c r="B194" s="16" t="s">
        <v>288</v>
      </c>
      <c r="C194" s="16" t="s">
        <v>31</v>
      </c>
      <c r="D194" s="16" t="s">
        <v>58</v>
      </c>
      <c r="E194" s="16" t="s">
        <v>52</v>
      </c>
      <c r="F194" s="16" t="s">
        <v>33</v>
      </c>
      <c r="G194" s="16">
        <v>1112</v>
      </c>
      <c r="H194" s="16">
        <v>3420</v>
      </c>
      <c r="I194" s="17" t="s">
        <v>59</v>
      </c>
      <c r="J194" s="18">
        <v>4982811896</v>
      </c>
      <c r="K194" s="19">
        <v>4982811896</v>
      </c>
      <c r="L194" s="19">
        <v>0</v>
      </c>
      <c r="M194" s="19">
        <v>0</v>
      </c>
      <c r="N194" s="19">
        <v>0</v>
      </c>
      <c r="O194" s="19">
        <v>4982811896</v>
      </c>
      <c r="P194" s="19">
        <v>0</v>
      </c>
      <c r="Q194" s="19">
        <v>3596773834</v>
      </c>
      <c r="R194" s="19">
        <v>0</v>
      </c>
      <c r="S194" s="19">
        <v>1386038062</v>
      </c>
      <c r="T194" s="19">
        <v>1386038062</v>
      </c>
      <c r="U194" s="19">
        <v>0</v>
      </c>
      <c r="V194" s="19">
        <v>0</v>
      </c>
      <c r="W194" s="19">
        <v>0</v>
      </c>
      <c r="X194" s="19">
        <v>0</v>
      </c>
      <c r="Y194" s="20">
        <v>0.27816383418219248</v>
      </c>
      <c r="Z194" s="20">
        <v>0.27816383418219248</v>
      </c>
      <c r="AA194" s="20">
        <v>0.72183616581780752</v>
      </c>
      <c r="AB194" s="21">
        <v>1</v>
      </c>
    </row>
    <row r="195" spans="1:28" ht="90" outlineLevel="2" x14ac:dyDescent="0.25">
      <c r="A195" s="15" t="s">
        <v>347</v>
      </c>
      <c r="B195" s="16" t="s">
        <v>288</v>
      </c>
      <c r="C195" s="16" t="s">
        <v>31</v>
      </c>
      <c r="D195" s="16" t="s">
        <v>60</v>
      </c>
      <c r="E195" s="16" t="s">
        <v>52</v>
      </c>
      <c r="F195" s="16" t="s">
        <v>33</v>
      </c>
      <c r="G195" s="16">
        <v>1112</v>
      </c>
      <c r="H195" s="16">
        <v>3420</v>
      </c>
      <c r="I195" s="17" t="s">
        <v>61</v>
      </c>
      <c r="J195" s="18">
        <v>2491405948</v>
      </c>
      <c r="K195" s="19">
        <v>2491405948</v>
      </c>
      <c r="L195" s="19">
        <v>0</v>
      </c>
      <c r="M195" s="19">
        <v>0</v>
      </c>
      <c r="N195" s="19">
        <v>0</v>
      </c>
      <c r="O195" s="19">
        <v>2491405948</v>
      </c>
      <c r="P195" s="19">
        <v>0</v>
      </c>
      <c r="Q195" s="19">
        <v>1798370097</v>
      </c>
      <c r="R195" s="19">
        <v>0</v>
      </c>
      <c r="S195" s="19">
        <v>693035851</v>
      </c>
      <c r="T195" s="19">
        <v>693035851</v>
      </c>
      <c r="U195" s="19">
        <v>0</v>
      </c>
      <c r="V195" s="19">
        <v>0</v>
      </c>
      <c r="W195" s="19">
        <v>0</v>
      </c>
      <c r="X195" s="19">
        <v>0</v>
      </c>
      <c r="Y195" s="20">
        <v>0.27817058539028583</v>
      </c>
      <c r="Z195" s="20">
        <v>0.27817058539028583</v>
      </c>
      <c r="AA195" s="20">
        <v>0.72182941460971417</v>
      </c>
      <c r="AB195" s="21">
        <v>1</v>
      </c>
    </row>
    <row r="196" spans="1:28" ht="75" outlineLevel="2" x14ac:dyDescent="0.25">
      <c r="A196" s="15" t="s">
        <v>347</v>
      </c>
      <c r="B196" s="16" t="s">
        <v>288</v>
      </c>
      <c r="C196" s="16" t="s">
        <v>31</v>
      </c>
      <c r="D196" s="16" t="s">
        <v>62</v>
      </c>
      <c r="E196" s="16" t="s">
        <v>52</v>
      </c>
      <c r="F196" s="16" t="s">
        <v>33</v>
      </c>
      <c r="G196" s="16">
        <v>1112</v>
      </c>
      <c r="H196" s="16">
        <v>3420</v>
      </c>
      <c r="I196" s="17" t="s">
        <v>63</v>
      </c>
      <c r="J196" s="18">
        <v>9992428706</v>
      </c>
      <c r="K196" s="19">
        <v>9992428706</v>
      </c>
      <c r="L196" s="19">
        <v>0</v>
      </c>
      <c r="M196" s="19">
        <v>0</v>
      </c>
      <c r="N196" s="19">
        <v>0</v>
      </c>
      <c r="O196" s="19">
        <v>9992428706</v>
      </c>
      <c r="P196" s="19">
        <v>0</v>
      </c>
      <c r="Q196" s="19">
        <v>7032857677.79</v>
      </c>
      <c r="R196" s="19">
        <v>0</v>
      </c>
      <c r="S196" s="19">
        <v>2959571028.21</v>
      </c>
      <c r="T196" s="19">
        <v>2959571028.21</v>
      </c>
      <c r="U196" s="19">
        <v>0</v>
      </c>
      <c r="V196" s="19">
        <v>0</v>
      </c>
      <c r="W196" s="19">
        <v>0</v>
      </c>
      <c r="X196" s="19">
        <v>0</v>
      </c>
      <c r="Y196" s="20">
        <v>0.29618135042914162</v>
      </c>
      <c r="Z196" s="20">
        <v>0.29618135042914162</v>
      </c>
      <c r="AA196" s="20">
        <v>0.70381864957085838</v>
      </c>
      <c r="AB196" s="21">
        <v>1</v>
      </c>
    </row>
    <row r="197" spans="1:28" outlineLevel="2" x14ac:dyDescent="0.25">
      <c r="A197" s="15" t="s">
        <v>347</v>
      </c>
      <c r="B197" s="16" t="s">
        <v>423</v>
      </c>
      <c r="C197" s="16" t="s">
        <v>31</v>
      </c>
      <c r="D197" s="16" t="s">
        <v>32</v>
      </c>
      <c r="E197" s="16"/>
      <c r="F197" s="16">
        <v>280</v>
      </c>
      <c r="G197" s="16">
        <v>1111</v>
      </c>
      <c r="H197" s="16">
        <v>3480</v>
      </c>
      <c r="I197" s="17" t="s">
        <v>34</v>
      </c>
      <c r="J197" s="18">
        <v>72315577597</v>
      </c>
      <c r="K197" s="19">
        <v>72315577597</v>
      </c>
      <c r="L197" s="19">
        <v>0</v>
      </c>
      <c r="M197" s="19">
        <v>195600</v>
      </c>
      <c r="N197" s="19">
        <v>0</v>
      </c>
      <c r="O197" s="19">
        <v>72315773197</v>
      </c>
      <c r="P197" s="19">
        <v>0</v>
      </c>
      <c r="Q197" s="19">
        <v>0</v>
      </c>
      <c r="R197" s="19">
        <v>0</v>
      </c>
      <c r="S197" s="19">
        <v>17999312424.450001</v>
      </c>
      <c r="T197" s="19">
        <v>17999312424.450001</v>
      </c>
      <c r="U197" s="19">
        <v>54316265172.550003</v>
      </c>
      <c r="V197" s="19">
        <v>54316265172.550003</v>
      </c>
      <c r="W197" s="19">
        <v>0</v>
      </c>
      <c r="X197" s="19">
        <v>54316460772.550003</v>
      </c>
      <c r="Y197" s="20">
        <v>0.2488995182304497</v>
      </c>
      <c r="Z197" s="20">
        <v>0.24889884500601173</v>
      </c>
      <c r="AA197" s="20">
        <v>0</v>
      </c>
      <c r="AB197" s="21">
        <v>0.24889884500601173</v>
      </c>
    </row>
    <row r="198" spans="1:28" outlineLevel="2" x14ac:dyDescent="0.25">
      <c r="A198" s="15" t="s">
        <v>347</v>
      </c>
      <c r="B198" s="16" t="s">
        <v>423</v>
      </c>
      <c r="C198" s="16" t="s">
        <v>31</v>
      </c>
      <c r="D198" s="16" t="s">
        <v>35</v>
      </c>
      <c r="E198" s="16"/>
      <c r="F198" s="16">
        <v>280</v>
      </c>
      <c r="G198" s="16">
        <v>1111</v>
      </c>
      <c r="H198" s="16">
        <v>3480</v>
      </c>
      <c r="I198" s="17" t="s">
        <v>36</v>
      </c>
      <c r="J198" s="18">
        <v>2181122087</v>
      </c>
      <c r="K198" s="19">
        <v>2181122087</v>
      </c>
      <c r="L198" s="19">
        <v>0</v>
      </c>
      <c r="M198" s="19">
        <v>351500000</v>
      </c>
      <c r="N198" s="19">
        <v>0</v>
      </c>
      <c r="O198" s="19">
        <v>2532622087</v>
      </c>
      <c r="P198" s="19">
        <v>0</v>
      </c>
      <c r="Q198" s="19">
        <v>0</v>
      </c>
      <c r="R198" s="19">
        <v>0</v>
      </c>
      <c r="S198" s="19">
        <v>861793571.24000001</v>
      </c>
      <c r="T198" s="19">
        <v>861793571.24000001</v>
      </c>
      <c r="U198" s="19">
        <v>1319328515.76</v>
      </c>
      <c r="V198" s="19">
        <v>1319328515.76</v>
      </c>
      <c r="W198" s="19">
        <v>0</v>
      </c>
      <c r="X198" s="19">
        <v>1670828515.76</v>
      </c>
      <c r="Y198" s="20">
        <v>0.39511477893717739</v>
      </c>
      <c r="Z198" s="20">
        <v>0.34027720743004009</v>
      </c>
      <c r="AA198" s="20">
        <v>0</v>
      </c>
      <c r="AB198" s="21">
        <v>0.34027720743004009</v>
      </c>
    </row>
    <row r="199" spans="1:28" outlineLevel="2" x14ac:dyDescent="0.25">
      <c r="A199" s="15" t="s">
        <v>347</v>
      </c>
      <c r="B199" s="16" t="s">
        <v>423</v>
      </c>
      <c r="C199" s="16" t="s">
        <v>31</v>
      </c>
      <c r="D199" s="16" t="s">
        <v>348</v>
      </c>
      <c r="E199" s="16"/>
      <c r="F199" s="16">
        <v>280</v>
      </c>
      <c r="G199" s="16">
        <v>1111</v>
      </c>
      <c r="H199" s="16">
        <v>3480</v>
      </c>
      <c r="I199" s="17" t="s">
        <v>349</v>
      </c>
      <c r="J199" s="18">
        <v>7535155</v>
      </c>
      <c r="K199" s="19">
        <v>7535155</v>
      </c>
      <c r="L199" s="19">
        <v>0</v>
      </c>
      <c r="M199" s="19">
        <v>0</v>
      </c>
      <c r="N199" s="19">
        <v>0</v>
      </c>
      <c r="O199" s="19">
        <v>7535155</v>
      </c>
      <c r="P199" s="19">
        <v>0</v>
      </c>
      <c r="Q199" s="19">
        <v>0</v>
      </c>
      <c r="R199" s="19">
        <v>0</v>
      </c>
      <c r="S199" s="19">
        <v>1614266.35</v>
      </c>
      <c r="T199" s="19">
        <v>1614266.35</v>
      </c>
      <c r="U199" s="19">
        <v>5920888.6500000004</v>
      </c>
      <c r="V199" s="19">
        <v>5920888.6500000004</v>
      </c>
      <c r="W199" s="19">
        <v>0</v>
      </c>
      <c r="X199" s="19">
        <v>5920888.6500000004</v>
      </c>
      <c r="Y199" s="20">
        <v>0.21423133963402213</v>
      </c>
      <c r="Z199" s="20">
        <v>0.21423133963402213</v>
      </c>
      <c r="AA199" s="20">
        <v>0</v>
      </c>
      <c r="AB199" s="21">
        <v>0.21423133963402213</v>
      </c>
    </row>
    <row r="200" spans="1:28" outlineLevel="2" x14ac:dyDescent="0.25">
      <c r="A200" s="15" t="s">
        <v>347</v>
      </c>
      <c r="B200" s="16" t="s">
        <v>423</v>
      </c>
      <c r="C200" s="16" t="s">
        <v>31</v>
      </c>
      <c r="D200" s="16" t="s">
        <v>350</v>
      </c>
      <c r="E200" s="16"/>
      <c r="F200" s="16" t="s">
        <v>33</v>
      </c>
      <c r="G200" s="16">
        <v>1111</v>
      </c>
      <c r="H200" s="16">
        <v>3480</v>
      </c>
      <c r="I200" s="17" t="s">
        <v>351</v>
      </c>
      <c r="J200" s="18">
        <v>43936778</v>
      </c>
      <c r="K200" s="19">
        <v>43936778</v>
      </c>
      <c r="L200" s="19">
        <v>0</v>
      </c>
      <c r="M200" s="19">
        <v>0</v>
      </c>
      <c r="N200" s="19">
        <v>0</v>
      </c>
      <c r="O200" s="19">
        <v>43936778</v>
      </c>
      <c r="P200" s="19">
        <v>0</v>
      </c>
      <c r="Q200" s="19">
        <v>42068339.090000004</v>
      </c>
      <c r="R200" s="19">
        <v>0</v>
      </c>
      <c r="S200" s="19">
        <v>1868438.91</v>
      </c>
      <c r="T200" s="19">
        <v>1868438.91</v>
      </c>
      <c r="U200" s="19">
        <v>0</v>
      </c>
      <c r="V200" s="19">
        <v>0</v>
      </c>
      <c r="W200" s="19">
        <v>0</v>
      </c>
      <c r="X200" s="19">
        <v>-3.4924596548080444E-9</v>
      </c>
      <c r="Y200" s="20">
        <v>4.25256242048518E-2</v>
      </c>
      <c r="Z200" s="20">
        <v>4.25256242048518E-2</v>
      </c>
      <c r="AA200" s="20">
        <v>0.95747437579514827</v>
      </c>
      <c r="AB200" s="21">
        <v>1</v>
      </c>
    </row>
    <row r="201" spans="1:28" outlineLevel="2" x14ac:dyDescent="0.25">
      <c r="A201" s="15" t="s">
        <v>347</v>
      </c>
      <c r="B201" s="16" t="s">
        <v>423</v>
      </c>
      <c r="C201" s="16" t="s">
        <v>31</v>
      </c>
      <c r="D201" s="16" t="s">
        <v>41</v>
      </c>
      <c r="E201" s="16"/>
      <c r="F201" s="16">
        <v>280</v>
      </c>
      <c r="G201" s="16">
        <v>1111</v>
      </c>
      <c r="H201" s="16">
        <v>3480</v>
      </c>
      <c r="I201" s="17" t="s">
        <v>42</v>
      </c>
      <c r="J201" s="18">
        <v>17980833226</v>
      </c>
      <c r="K201" s="19">
        <v>17980833226</v>
      </c>
      <c r="L201" s="19">
        <v>0</v>
      </c>
      <c r="M201" s="19">
        <v>0</v>
      </c>
      <c r="N201" s="19">
        <v>0</v>
      </c>
      <c r="O201" s="19">
        <v>17980833226</v>
      </c>
      <c r="P201" s="19">
        <v>0</v>
      </c>
      <c r="Q201" s="19">
        <v>0</v>
      </c>
      <c r="R201" s="19">
        <v>0</v>
      </c>
      <c r="S201" s="19">
        <v>4394536976.0100002</v>
      </c>
      <c r="T201" s="19">
        <v>4394536976.0100002</v>
      </c>
      <c r="U201" s="19">
        <v>13586296249.99</v>
      </c>
      <c r="V201" s="19">
        <v>13586296249.99</v>
      </c>
      <c r="W201" s="19">
        <v>0</v>
      </c>
      <c r="X201" s="19">
        <v>13586296249.99</v>
      </c>
      <c r="Y201" s="20">
        <v>0.24440118657324342</v>
      </c>
      <c r="Z201" s="20">
        <v>0.24440118657324342</v>
      </c>
      <c r="AA201" s="20">
        <v>0</v>
      </c>
      <c r="AB201" s="21">
        <v>0.24440118657324342</v>
      </c>
    </row>
    <row r="202" spans="1:28" ht="30" outlineLevel="2" x14ac:dyDescent="0.25">
      <c r="A202" s="15" t="s">
        <v>347</v>
      </c>
      <c r="B202" s="16" t="s">
        <v>423</v>
      </c>
      <c r="C202" s="16" t="s">
        <v>31</v>
      </c>
      <c r="D202" s="16" t="s">
        <v>43</v>
      </c>
      <c r="E202" s="16"/>
      <c r="F202" s="16">
        <v>280</v>
      </c>
      <c r="G202" s="16">
        <v>1111</v>
      </c>
      <c r="H202" s="16">
        <v>3480</v>
      </c>
      <c r="I202" s="17" t="s">
        <v>44</v>
      </c>
      <c r="J202" s="18">
        <v>861854380</v>
      </c>
      <c r="K202" s="19">
        <v>861854380</v>
      </c>
      <c r="L202" s="19">
        <v>0</v>
      </c>
      <c r="M202" s="19">
        <v>0</v>
      </c>
      <c r="N202" s="19">
        <v>0</v>
      </c>
      <c r="O202" s="19">
        <v>861854380</v>
      </c>
      <c r="P202" s="19">
        <v>0</v>
      </c>
      <c r="Q202" s="19">
        <v>0</v>
      </c>
      <c r="R202" s="19">
        <v>0</v>
      </c>
      <c r="S202" s="19">
        <v>217547732.81999999</v>
      </c>
      <c r="T202" s="19">
        <v>217547732.81999999</v>
      </c>
      <c r="U202" s="19">
        <v>644306647.17999995</v>
      </c>
      <c r="V202" s="19">
        <v>644306647.17999995</v>
      </c>
      <c r="W202" s="19">
        <v>0</v>
      </c>
      <c r="X202" s="19">
        <v>644306647.18000007</v>
      </c>
      <c r="Y202" s="20">
        <v>0.25241820180805952</v>
      </c>
      <c r="Z202" s="20">
        <v>0.25241820180805952</v>
      </c>
      <c r="AA202" s="20">
        <v>0</v>
      </c>
      <c r="AB202" s="21">
        <v>0.25241820180805952</v>
      </c>
    </row>
    <row r="203" spans="1:28" outlineLevel="2" x14ac:dyDescent="0.25">
      <c r="A203" s="15" t="s">
        <v>347</v>
      </c>
      <c r="B203" s="16" t="s">
        <v>423</v>
      </c>
      <c r="C203" s="16" t="s">
        <v>31</v>
      </c>
      <c r="D203" s="16" t="s">
        <v>45</v>
      </c>
      <c r="E203" s="16"/>
      <c r="F203" s="16" t="s">
        <v>33</v>
      </c>
      <c r="G203" s="16">
        <v>1111</v>
      </c>
      <c r="H203" s="16">
        <v>3480</v>
      </c>
      <c r="I203" s="17" t="s">
        <v>46</v>
      </c>
      <c r="J203" s="18">
        <v>9566197631</v>
      </c>
      <c r="K203" s="19">
        <v>9566197631</v>
      </c>
      <c r="L203" s="19">
        <v>0</v>
      </c>
      <c r="M203" s="19">
        <v>0</v>
      </c>
      <c r="N203" s="19">
        <v>0</v>
      </c>
      <c r="O203" s="19">
        <v>9566197631</v>
      </c>
      <c r="P203" s="19">
        <v>0</v>
      </c>
      <c r="Q203" s="19">
        <v>0</v>
      </c>
      <c r="R203" s="19">
        <v>0</v>
      </c>
      <c r="S203" s="19">
        <v>206272103.59</v>
      </c>
      <c r="T203" s="19">
        <v>206272103.59</v>
      </c>
      <c r="U203" s="19">
        <v>9359925527.4099998</v>
      </c>
      <c r="V203" s="19">
        <v>9359925527.4099998</v>
      </c>
      <c r="W203" s="19">
        <v>0</v>
      </c>
      <c r="X203" s="19">
        <v>9359925527.4099998</v>
      </c>
      <c r="Y203" s="20">
        <v>2.1562601103029627E-2</v>
      </c>
      <c r="Z203" s="20">
        <v>2.1562601103029627E-2</v>
      </c>
      <c r="AA203" s="20">
        <v>0</v>
      </c>
      <c r="AB203" s="21">
        <v>2.1562601103029627E-2</v>
      </c>
    </row>
    <row r="204" spans="1:28" outlineLevel="2" x14ac:dyDescent="0.25">
      <c r="A204" s="15" t="s">
        <v>347</v>
      </c>
      <c r="B204" s="16" t="s">
        <v>423</v>
      </c>
      <c r="C204" s="16" t="s">
        <v>31</v>
      </c>
      <c r="D204" s="16" t="s">
        <v>47</v>
      </c>
      <c r="E204" s="16"/>
      <c r="F204" s="16" t="s">
        <v>33</v>
      </c>
      <c r="G204" s="16">
        <v>1111</v>
      </c>
      <c r="H204" s="16">
        <v>3480</v>
      </c>
      <c r="I204" s="17" t="s">
        <v>48</v>
      </c>
      <c r="J204" s="18">
        <v>8675790071</v>
      </c>
      <c r="K204" s="19">
        <v>8712775067</v>
      </c>
      <c r="L204" s="19">
        <v>0</v>
      </c>
      <c r="M204" s="19">
        <v>0</v>
      </c>
      <c r="N204" s="19">
        <v>0</v>
      </c>
      <c r="O204" s="19">
        <v>8712775067</v>
      </c>
      <c r="P204" s="19">
        <v>0</v>
      </c>
      <c r="Q204" s="19">
        <v>2374326</v>
      </c>
      <c r="R204" s="19">
        <v>0</v>
      </c>
      <c r="S204" s="19">
        <v>8638048083.9799995</v>
      </c>
      <c r="T204" s="19">
        <v>8638048083.9799995</v>
      </c>
      <c r="U204" s="19">
        <v>72352657.019999996</v>
      </c>
      <c r="V204" s="19">
        <v>72352657.019999996</v>
      </c>
      <c r="W204" s="19">
        <v>0</v>
      </c>
      <c r="X204" s="19">
        <v>72352657.020000458</v>
      </c>
      <c r="Y204" s="20">
        <v>0.99142328564144477</v>
      </c>
      <c r="Z204" s="20">
        <v>0.99142328564144477</v>
      </c>
      <c r="AA204" s="20">
        <v>2.7251087991389322E-4</v>
      </c>
      <c r="AB204" s="21">
        <v>0.99169579652135864</v>
      </c>
    </row>
    <row r="205" spans="1:28" outlineLevel="2" x14ac:dyDescent="0.25">
      <c r="A205" s="15" t="s">
        <v>347</v>
      </c>
      <c r="B205" s="16" t="s">
        <v>423</v>
      </c>
      <c r="C205" s="16" t="s">
        <v>31</v>
      </c>
      <c r="D205" s="16" t="s">
        <v>49</v>
      </c>
      <c r="E205" s="16"/>
      <c r="F205" s="16">
        <v>280</v>
      </c>
      <c r="G205" s="16">
        <v>1111</v>
      </c>
      <c r="H205" s="16">
        <v>3480</v>
      </c>
      <c r="I205" s="17" t="s">
        <v>50</v>
      </c>
      <c r="J205" s="18">
        <v>17582671223</v>
      </c>
      <c r="K205" s="19">
        <v>17582671223</v>
      </c>
      <c r="L205" s="19">
        <v>0</v>
      </c>
      <c r="M205" s="19">
        <v>0</v>
      </c>
      <c r="N205" s="19">
        <v>0</v>
      </c>
      <c r="O205" s="19">
        <v>17582671223</v>
      </c>
      <c r="P205" s="19">
        <v>0</v>
      </c>
      <c r="Q205" s="19">
        <v>0</v>
      </c>
      <c r="R205" s="19">
        <v>0</v>
      </c>
      <c r="S205" s="19">
        <v>3952220315.71</v>
      </c>
      <c r="T205" s="19">
        <v>3952220315.71</v>
      </c>
      <c r="U205" s="19">
        <v>13630450907.290001</v>
      </c>
      <c r="V205" s="19">
        <v>13630450907.290001</v>
      </c>
      <c r="W205" s="19">
        <v>0</v>
      </c>
      <c r="X205" s="19">
        <v>13630450907.290001</v>
      </c>
      <c r="Y205" s="20">
        <v>0.2247792878331295</v>
      </c>
      <c r="Z205" s="20">
        <v>0.2247792878331295</v>
      </c>
      <c r="AA205" s="20">
        <v>0</v>
      </c>
      <c r="AB205" s="21">
        <v>0.2247792878331295</v>
      </c>
    </row>
    <row r="206" spans="1:28" ht="120" outlineLevel="2" x14ac:dyDescent="0.25">
      <c r="A206" s="15" t="s">
        <v>347</v>
      </c>
      <c r="B206" s="16" t="s">
        <v>423</v>
      </c>
      <c r="C206" s="16" t="s">
        <v>31</v>
      </c>
      <c r="D206" s="16" t="s">
        <v>51</v>
      </c>
      <c r="E206" s="16" t="s">
        <v>52</v>
      </c>
      <c r="F206" s="16" t="s">
        <v>33</v>
      </c>
      <c r="G206" s="16">
        <v>1112</v>
      </c>
      <c r="H206" s="16">
        <v>3480</v>
      </c>
      <c r="I206" s="17" t="s">
        <v>53</v>
      </c>
      <c r="J206" s="18">
        <v>11065342148</v>
      </c>
      <c r="K206" s="19">
        <v>11065342148</v>
      </c>
      <c r="L206" s="19">
        <v>0</v>
      </c>
      <c r="M206" s="19">
        <v>0</v>
      </c>
      <c r="N206" s="19">
        <v>0</v>
      </c>
      <c r="O206" s="19">
        <v>11065342148</v>
      </c>
      <c r="P206" s="19">
        <v>0</v>
      </c>
      <c r="Q206" s="19">
        <v>7933057234</v>
      </c>
      <c r="R206" s="19">
        <v>0</v>
      </c>
      <c r="S206" s="19">
        <v>3132284914</v>
      </c>
      <c r="T206" s="19">
        <v>3132284914</v>
      </c>
      <c r="U206" s="19">
        <v>0</v>
      </c>
      <c r="V206" s="19">
        <v>0</v>
      </c>
      <c r="W206" s="19">
        <v>0</v>
      </c>
      <c r="X206" s="19">
        <v>0</v>
      </c>
      <c r="Y206" s="20">
        <v>0.28307167298628388</v>
      </c>
      <c r="Z206" s="20">
        <v>0.28307167298628388</v>
      </c>
      <c r="AA206" s="20">
        <v>0.71692832701371612</v>
      </c>
      <c r="AB206" s="21">
        <v>1</v>
      </c>
    </row>
    <row r="207" spans="1:28" ht="210" outlineLevel="2" x14ac:dyDescent="0.25">
      <c r="A207" s="15" t="s">
        <v>347</v>
      </c>
      <c r="B207" s="16" t="s">
        <v>423</v>
      </c>
      <c r="C207" s="16" t="s">
        <v>31</v>
      </c>
      <c r="D207" s="16" t="s">
        <v>51</v>
      </c>
      <c r="E207" s="16" t="s">
        <v>52</v>
      </c>
      <c r="F207" s="16">
        <v>523</v>
      </c>
      <c r="G207" s="16">
        <v>1112</v>
      </c>
      <c r="H207" s="16">
        <v>3420</v>
      </c>
      <c r="I207" s="17" t="s">
        <v>364</v>
      </c>
      <c r="J207" s="19">
        <v>0</v>
      </c>
      <c r="K207" s="19">
        <v>0</v>
      </c>
      <c r="L207" s="19">
        <v>0</v>
      </c>
      <c r="M207" s="19">
        <v>0</v>
      </c>
      <c r="N207" s="19">
        <v>0</v>
      </c>
      <c r="O207" s="19">
        <v>0</v>
      </c>
      <c r="P207" s="19">
        <v>0</v>
      </c>
      <c r="Q207" s="19">
        <v>0</v>
      </c>
      <c r="R207" s="19">
        <v>0</v>
      </c>
      <c r="S207" s="19">
        <v>0</v>
      </c>
      <c r="T207" s="19">
        <v>0</v>
      </c>
      <c r="U207" s="19">
        <v>0</v>
      </c>
      <c r="V207" s="19">
        <v>0</v>
      </c>
      <c r="W207" s="19">
        <v>0</v>
      </c>
      <c r="X207" s="19">
        <v>0</v>
      </c>
      <c r="Y207" s="20">
        <v>0</v>
      </c>
      <c r="Z207" s="20">
        <v>0</v>
      </c>
      <c r="AA207" s="20">
        <v>0</v>
      </c>
      <c r="AB207" s="21">
        <v>0</v>
      </c>
    </row>
    <row r="208" spans="1:28" ht="210" outlineLevel="2" x14ac:dyDescent="0.25">
      <c r="A208" s="15" t="s">
        <v>347</v>
      </c>
      <c r="B208" s="16" t="s">
        <v>423</v>
      </c>
      <c r="C208" s="16" t="s">
        <v>31</v>
      </c>
      <c r="D208" s="16" t="s">
        <v>51</v>
      </c>
      <c r="E208" s="16" t="s">
        <v>52</v>
      </c>
      <c r="F208" s="16">
        <v>542</v>
      </c>
      <c r="G208" s="16">
        <v>1112</v>
      </c>
      <c r="H208" s="16">
        <v>3420</v>
      </c>
      <c r="I208" s="17" t="s">
        <v>424</v>
      </c>
      <c r="J208" s="19">
        <v>0</v>
      </c>
      <c r="K208" s="19">
        <v>0</v>
      </c>
      <c r="L208" s="19">
        <v>0</v>
      </c>
      <c r="M208" s="19">
        <v>0</v>
      </c>
      <c r="N208" s="19">
        <v>0</v>
      </c>
      <c r="O208" s="19">
        <v>0</v>
      </c>
      <c r="P208" s="19">
        <v>0</v>
      </c>
      <c r="Q208" s="19">
        <v>0</v>
      </c>
      <c r="R208" s="19">
        <v>0</v>
      </c>
      <c r="S208" s="19">
        <v>0</v>
      </c>
      <c r="T208" s="19">
        <v>0</v>
      </c>
      <c r="U208" s="19">
        <v>0</v>
      </c>
      <c r="V208" s="19">
        <v>0</v>
      </c>
      <c r="W208" s="19">
        <v>0</v>
      </c>
      <c r="X208" s="19">
        <v>0</v>
      </c>
      <c r="Y208" s="20">
        <v>0</v>
      </c>
      <c r="Z208" s="20">
        <v>0</v>
      </c>
      <c r="AA208" s="20">
        <v>0</v>
      </c>
      <c r="AB208" s="21">
        <v>0</v>
      </c>
    </row>
    <row r="209" spans="1:28" ht="210" outlineLevel="2" x14ac:dyDescent="0.25">
      <c r="A209" s="15" t="s">
        <v>347</v>
      </c>
      <c r="B209" s="16" t="s">
        <v>423</v>
      </c>
      <c r="C209" s="16" t="s">
        <v>31</v>
      </c>
      <c r="D209" s="16" t="s">
        <v>51</v>
      </c>
      <c r="E209" s="16" t="s">
        <v>52</v>
      </c>
      <c r="F209" s="16">
        <v>664</v>
      </c>
      <c r="G209" s="16">
        <v>1112</v>
      </c>
      <c r="H209" s="16">
        <v>3480</v>
      </c>
      <c r="I209" s="17" t="s">
        <v>425</v>
      </c>
      <c r="J209" s="19">
        <v>0</v>
      </c>
      <c r="K209" s="19">
        <v>0</v>
      </c>
      <c r="L209" s="19">
        <v>0</v>
      </c>
      <c r="M209" s="19">
        <v>0</v>
      </c>
      <c r="N209" s="19">
        <v>0</v>
      </c>
      <c r="O209" s="19">
        <v>0</v>
      </c>
      <c r="P209" s="19">
        <v>0</v>
      </c>
      <c r="Q209" s="19">
        <v>0</v>
      </c>
      <c r="R209" s="19">
        <v>0</v>
      </c>
      <c r="S209" s="19">
        <v>0</v>
      </c>
      <c r="T209" s="19">
        <v>0</v>
      </c>
      <c r="U209" s="19">
        <v>0</v>
      </c>
      <c r="V209" s="19">
        <v>0</v>
      </c>
      <c r="W209" s="19">
        <v>0</v>
      </c>
      <c r="X209" s="19">
        <v>0</v>
      </c>
      <c r="Y209" s="20">
        <v>0</v>
      </c>
      <c r="Z209" s="20">
        <v>0</v>
      </c>
      <c r="AA209" s="20">
        <v>0</v>
      </c>
      <c r="AB209" s="21">
        <v>0</v>
      </c>
    </row>
    <row r="210" spans="1:28" ht="75" outlineLevel="2" x14ac:dyDescent="0.25">
      <c r="A210" s="15" t="s">
        <v>347</v>
      </c>
      <c r="B210" s="16" t="s">
        <v>423</v>
      </c>
      <c r="C210" s="16" t="s">
        <v>31</v>
      </c>
      <c r="D210" s="16" t="s">
        <v>54</v>
      </c>
      <c r="E210" s="16" t="s">
        <v>52</v>
      </c>
      <c r="F210" s="16" t="s">
        <v>33</v>
      </c>
      <c r="G210" s="16">
        <v>1112</v>
      </c>
      <c r="H210" s="16">
        <v>3480</v>
      </c>
      <c r="I210" s="17" t="s">
        <v>55</v>
      </c>
      <c r="J210" s="19">
        <v>598126603</v>
      </c>
      <c r="K210" s="19">
        <v>598126603</v>
      </c>
      <c r="L210" s="19">
        <v>0</v>
      </c>
      <c r="M210" s="19">
        <v>0</v>
      </c>
      <c r="N210" s="19">
        <v>0</v>
      </c>
      <c r="O210" s="19">
        <v>598126603</v>
      </c>
      <c r="P210" s="19">
        <v>0</v>
      </c>
      <c r="Q210" s="19">
        <v>428675666</v>
      </c>
      <c r="R210" s="19">
        <v>0</v>
      </c>
      <c r="S210" s="19">
        <v>169450937</v>
      </c>
      <c r="T210" s="19">
        <v>169450937</v>
      </c>
      <c r="U210" s="19">
        <v>0</v>
      </c>
      <c r="V210" s="19">
        <v>0</v>
      </c>
      <c r="W210" s="19">
        <v>0</v>
      </c>
      <c r="X210" s="19">
        <v>0</v>
      </c>
      <c r="Y210" s="20">
        <v>0.28330279266979869</v>
      </c>
      <c r="Z210" s="20">
        <v>0.28330279266979869</v>
      </c>
      <c r="AA210" s="20">
        <v>0.71669720733020126</v>
      </c>
      <c r="AB210" s="21">
        <v>1</v>
      </c>
    </row>
    <row r="211" spans="1:28" ht="120" outlineLevel="2" x14ac:dyDescent="0.25">
      <c r="A211" s="15" t="s">
        <v>347</v>
      </c>
      <c r="B211" s="16" t="s">
        <v>423</v>
      </c>
      <c r="C211" s="16" t="s">
        <v>31</v>
      </c>
      <c r="D211" s="16" t="s">
        <v>56</v>
      </c>
      <c r="E211" s="16" t="s">
        <v>52</v>
      </c>
      <c r="F211" s="16" t="s">
        <v>33</v>
      </c>
      <c r="G211" s="16">
        <v>1112</v>
      </c>
      <c r="H211" s="16">
        <v>3480</v>
      </c>
      <c r="I211" s="17" t="s">
        <v>57</v>
      </c>
      <c r="J211" s="19">
        <v>390914255</v>
      </c>
      <c r="K211" s="19">
        <v>390914255</v>
      </c>
      <c r="L211" s="19">
        <v>0</v>
      </c>
      <c r="M211" s="19">
        <v>0</v>
      </c>
      <c r="N211" s="19">
        <v>0</v>
      </c>
      <c r="O211" s="19">
        <v>390914255</v>
      </c>
      <c r="P211" s="19">
        <v>0</v>
      </c>
      <c r="Q211" s="19">
        <v>305923731</v>
      </c>
      <c r="R211" s="19">
        <v>0</v>
      </c>
      <c r="S211" s="19">
        <v>84990524</v>
      </c>
      <c r="T211" s="19">
        <v>84990524</v>
      </c>
      <c r="U211" s="19">
        <v>0</v>
      </c>
      <c r="V211" s="19">
        <v>0</v>
      </c>
      <c r="W211" s="19">
        <v>0</v>
      </c>
      <c r="X211" s="19">
        <v>0</v>
      </c>
      <c r="Y211" s="20">
        <v>0.21741474738494762</v>
      </c>
      <c r="Z211" s="20">
        <v>0.21741474738494762</v>
      </c>
      <c r="AA211" s="20">
        <v>0.78258525261505241</v>
      </c>
      <c r="AB211" s="21">
        <v>1</v>
      </c>
    </row>
    <row r="212" spans="1:28" ht="90" outlineLevel="2" x14ac:dyDescent="0.25">
      <c r="A212" s="15" t="s">
        <v>347</v>
      </c>
      <c r="B212" s="16" t="s">
        <v>423</v>
      </c>
      <c r="C212" s="16" t="s">
        <v>31</v>
      </c>
      <c r="D212" s="16" t="s">
        <v>58</v>
      </c>
      <c r="E212" s="16" t="s">
        <v>52</v>
      </c>
      <c r="F212" s="16" t="s">
        <v>33</v>
      </c>
      <c r="G212" s="16">
        <v>1112</v>
      </c>
      <c r="H212" s="16">
        <v>3480</v>
      </c>
      <c r="I212" s="17" t="s">
        <v>59</v>
      </c>
      <c r="J212" s="19">
        <v>3588759616</v>
      </c>
      <c r="K212" s="19">
        <v>3588759616</v>
      </c>
      <c r="L212" s="19">
        <v>0</v>
      </c>
      <c r="M212" s="19">
        <v>0</v>
      </c>
      <c r="N212" s="19">
        <v>0</v>
      </c>
      <c r="O212" s="19">
        <v>3588759616</v>
      </c>
      <c r="P212" s="19">
        <v>0</v>
      </c>
      <c r="Q212" s="19">
        <v>2574629562</v>
      </c>
      <c r="R212" s="19">
        <v>0</v>
      </c>
      <c r="S212" s="19">
        <v>1014130054</v>
      </c>
      <c r="T212" s="19">
        <v>1014130054</v>
      </c>
      <c r="U212" s="19">
        <v>0</v>
      </c>
      <c r="V212" s="19">
        <v>0</v>
      </c>
      <c r="W212" s="19">
        <v>0</v>
      </c>
      <c r="X212" s="19">
        <v>0</v>
      </c>
      <c r="Y212" s="20">
        <v>0.28258511645044104</v>
      </c>
      <c r="Z212" s="20">
        <v>0.28258511645044104</v>
      </c>
      <c r="AA212" s="20">
        <v>0.71741488354955896</v>
      </c>
      <c r="AB212" s="21">
        <v>1</v>
      </c>
    </row>
    <row r="213" spans="1:28" ht="90" outlineLevel="2" x14ac:dyDescent="0.25">
      <c r="A213" s="15" t="s">
        <v>347</v>
      </c>
      <c r="B213" s="16" t="s">
        <v>423</v>
      </c>
      <c r="C213" s="16" t="s">
        <v>31</v>
      </c>
      <c r="D213" s="16" t="s">
        <v>60</v>
      </c>
      <c r="E213" s="16" t="s">
        <v>52</v>
      </c>
      <c r="F213" s="16" t="s">
        <v>33</v>
      </c>
      <c r="G213" s="16">
        <v>1112</v>
      </c>
      <c r="H213" s="16">
        <v>3480</v>
      </c>
      <c r="I213" s="17" t="s">
        <v>61</v>
      </c>
      <c r="J213" s="19">
        <v>1794379808</v>
      </c>
      <c r="K213" s="19">
        <v>1794379808</v>
      </c>
      <c r="L213" s="19">
        <v>0</v>
      </c>
      <c r="M213" s="19">
        <v>0</v>
      </c>
      <c r="N213" s="19">
        <v>0</v>
      </c>
      <c r="O213" s="19">
        <v>1794379808</v>
      </c>
      <c r="P213" s="19">
        <v>0</v>
      </c>
      <c r="Q213" s="19">
        <v>1285464099</v>
      </c>
      <c r="R213" s="19">
        <v>0</v>
      </c>
      <c r="S213" s="19">
        <v>508915709</v>
      </c>
      <c r="T213" s="19">
        <v>508915709</v>
      </c>
      <c r="U213" s="19">
        <v>0</v>
      </c>
      <c r="V213" s="19">
        <v>0</v>
      </c>
      <c r="W213" s="19">
        <v>0</v>
      </c>
      <c r="X213" s="19">
        <v>0</v>
      </c>
      <c r="Y213" s="20">
        <v>0.28361649341520007</v>
      </c>
      <c r="Z213" s="20">
        <v>0.28361649341520007</v>
      </c>
      <c r="AA213" s="20">
        <v>0.71638350658479988</v>
      </c>
      <c r="AB213" s="21">
        <v>1</v>
      </c>
    </row>
    <row r="214" spans="1:28" ht="75" outlineLevel="2" x14ac:dyDescent="0.25">
      <c r="A214" s="15" t="s">
        <v>347</v>
      </c>
      <c r="B214" s="16" t="s">
        <v>423</v>
      </c>
      <c r="C214" s="16" t="s">
        <v>31</v>
      </c>
      <c r="D214" s="16" t="s">
        <v>62</v>
      </c>
      <c r="E214" s="16" t="s">
        <v>52</v>
      </c>
      <c r="F214" s="16" t="s">
        <v>33</v>
      </c>
      <c r="G214" s="16">
        <v>1112</v>
      </c>
      <c r="H214" s="16">
        <v>3480</v>
      </c>
      <c r="I214" s="17" t="s">
        <v>63</v>
      </c>
      <c r="J214" s="19">
        <v>7460352003</v>
      </c>
      <c r="K214" s="19">
        <v>7460352003</v>
      </c>
      <c r="L214" s="19">
        <v>0</v>
      </c>
      <c r="M214" s="19">
        <v>0</v>
      </c>
      <c r="N214" s="19">
        <v>0</v>
      </c>
      <c r="O214" s="19">
        <v>7460352003</v>
      </c>
      <c r="P214" s="19">
        <v>0</v>
      </c>
      <c r="Q214" s="19">
        <v>5269814823.2299995</v>
      </c>
      <c r="R214" s="19">
        <v>0</v>
      </c>
      <c r="S214" s="19">
        <v>2190537179.77</v>
      </c>
      <c r="T214" s="19">
        <v>2190537179.77</v>
      </c>
      <c r="U214" s="19">
        <v>0</v>
      </c>
      <c r="V214" s="19">
        <v>0</v>
      </c>
      <c r="W214" s="19">
        <v>0</v>
      </c>
      <c r="X214" s="19">
        <v>4.76837158203125E-7</v>
      </c>
      <c r="Y214" s="20">
        <v>0.29362383690328936</v>
      </c>
      <c r="Z214" s="20">
        <v>0.29362383690328936</v>
      </c>
      <c r="AA214" s="20">
        <v>0.70637616309671059</v>
      </c>
      <c r="AB214" s="21">
        <v>1</v>
      </c>
    </row>
    <row r="215" spans="1:28" outlineLevel="2" x14ac:dyDescent="0.25">
      <c r="A215" s="15" t="s">
        <v>347</v>
      </c>
      <c r="B215" s="16" t="s">
        <v>442</v>
      </c>
      <c r="C215" s="16" t="s">
        <v>31</v>
      </c>
      <c r="D215" s="16" t="s">
        <v>32</v>
      </c>
      <c r="E215" s="16"/>
      <c r="F215" s="16">
        <v>280</v>
      </c>
      <c r="G215" s="16">
        <v>1111</v>
      </c>
      <c r="H215" s="16">
        <v>3480</v>
      </c>
      <c r="I215" s="17" t="s">
        <v>34</v>
      </c>
      <c r="J215" s="19">
        <v>47329559585</v>
      </c>
      <c r="K215" s="19">
        <v>47329559585</v>
      </c>
      <c r="L215" s="19">
        <v>0</v>
      </c>
      <c r="M215" s="19">
        <v>0</v>
      </c>
      <c r="N215" s="19">
        <v>0</v>
      </c>
      <c r="O215" s="19">
        <v>47329559585</v>
      </c>
      <c r="P215" s="19">
        <v>0</v>
      </c>
      <c r="Q215" s="19">
        <v>0</v>
      </c>
      <c r="R215" s="19">
        <v>0</v>
      </c>
      <c r="S215" s="19">
        <v>10755625957.32</v>
      </c>
      <c r="T215" s="19">
        <v>10755625957.32</v>
      </c>
      <c r="U215" s="19">
        <v>36573933627.68</v>
      </c>
      <c r="V215" s="19">
        <v>36573933627.68</v>
      </c>
      <c r="W215" s="19">
        <v>0</v>
      </c>
      <c r="X215" s="19">
        <v>36573933627.68</v>
      </c>
      <c r="Y215" s="20">
        <v>0.22724965226020705</v>
      </c>
      <c r="Z215" s="20">
        <v>0.22724965226020705</v>
      </c>
      <c r="AA215" s="20">
        <v>0</v>
      </c>
      <c r="AB215" s="21">
        <v>0.22724965226020705</v>
      </c>
    </row>
    <row r="216" spans="1:28" outlineLevel="2" x14ac:dyDescent="0.25">
      <c r="A216" s="15" t="s">
        <v>347</v>
      </c>
      <c r="B216" s="16" t="s">
        <v>442</v>
      </c>
      <c r="C216" s="16" t="s">
        <v>31</v>
      </c>
      <c r="D216" s="16" t="s">
        <v>35</v>
      </c>
      <c r="E216" s="16"/>
      <c r="F216" s="16">
        <v>280</v>
      </c>
      <c r="G216" s="16">
        <v>1111</v>
      </c>
      <c r="H216" s="16">
        <v>3480</v>
      </c>
      <c r="I216" s="17" t="s">
        <v>36</v>
      </c>
      <c r="J216" s="19">
        <v>1657510831</v>
      </c>
      <c r="K216" s="19">
        <v>1657510831</v>
      </c>
      <c r="L216" s="19">
        <v>0</v>
      </c>
      <c r="M216" s="19">
        <v>0</v>
      </c>
      <c r="N216" s="19">
        <v>0</v>
      </c>
      <c r="O216" s="19">
        <v>1657510831</v>
      </c>
      <c r="P216" s="19">
        <v>0</v>
      </c>
      <c r="Q216" s="19">
        <v>0</v>
      </c>
      <c r="R216" s="19">
        <v>0</v>
      </c>
      <c r="S216" s="19">
        <v>566251292.37</v>
      </c>
      <c r="T216" s="19">
        <v>566251292.37</v>
      </c>
      <c r="U216" s="19">
        <v>1091259538.6300001</v>
      </c>
      <c r="V216" s="19">
        <v>1091259538.6300001</v>
      </c>
      <c r="W216" s="19">
        <v>0</v>
      </c>
      <c r="X216" s="19">
        <v>1091259538.6300001</v>
      </c>
      <c r="Y216" s="20">
        <v>0.34162750660782865</v>
      </c>
      <c r="Z216" s="20">
        <v>0.34162750660782865</v>
      </c>
      <c r="AA216" s="20">
        <v>0</v>
      </c>
      <c r="AB216" s="21">
        <v>0.34162750660782865</v>
      </c>
    </row>
    <row r="217" spans="1:28" outlineLevel="2" x14ac:dyDescent="0.25">
      <c r="A217" s="15" t="s">
        <v>347</v>
      </c>
      <c r="B217" s="16" t="s">
        <v>442</v>
      </c>
      <c r="C217" s="16" t="s">
        <v>31</v>
      </c>
      <c r="D217" s="16" t="s">
        <v>348</v>
      </c>
      <c r="E217" s="16"/>
      <c r="F217" s="16">
        <v>280</v>
      </c>
      <c r="G217" s="16">
        <v>1111</v>
      </c>
      <c r="H217" s="16">
        <v>3480</v>
      </c>
      <c r="I217" s="17" t="s">
        <v>349</v>
      </c>
      <c r="J217" s="19">
        <v>35431323</v>
      </c>
      <c r="K217" s="19">
        <v>35431323</v>
      </c>
      <c r="L217" s="19">
        <v>0</v>
      </c>
      <c r="M217" s="19">
        <v>0</v>
      </c>
      <c r="N217" s="19">
        <v>0</v>
      </c>
      <c r="O217" s="19">
        <v>35431323</v>
      </c>
      <c r="P217" s="19">
        <v>0</v>
      </c>
      <c r="Q217" s="19">
        <v>0</v>
      </c>
      <c r="R217" s="19">
        <v>0</v>
      </c>
      <c r="S217" s="19">
        <v>7714140.8499999996</v>
      </c>
      <c r="T217" s="19">
        <v>7714140.8499999996</v>
      </c>
      <c r="U217" s="19">
        <v>27717182.149999999</v>
      </c>
      <c r="V217" s="19">
        <v>27717182.149999999</v>
      </c>
      <c r="W217" s="19">
        <v>0</v>
      </c>
      <c r="X217" s="19">
        <v>27717182.149999999</v>
      </c>
      <c r="Y217" s="20">
        <v>0.21772093720576</v>
      </c>
      <c r="Z217" s="20">
        <v>0.21772093720576</v>
      </c>
      <c r="AA217" s="20">
        <v>0</v>
      </c>
      <c r="AB217" s="21">
        <v>0.21772093720576</v>
      </c>
    </row>
    <row r="218" spans="1:28" outlineLevel="2" x14ac:dyDescent="0.25">
      <c r="A218" s="15" t="s">
        <v>347</v>
      </c>
      <c r="B218" s="16" t="s">
        <v>442</v>
      </c>
      <c r="C218" s="16" t="s">
        <v>31</v>
      </c>
      <c r="D218" s="16" t="s">
        <v>350</v>
      </c>
      <c r="E218" s="16"/>
      <c r="F218" s="16" t="s">
        <v>33</v>
      </c>
      <c r="G218" s="16">
        <v>1111</v>
      </c>
      <c r="H218" s="16">
        <v>3480</v>
      </c>
      <c r="I218" s="17" t="s">
        <v>351</v>
      </c>
      <c r="J218" s="19">
        <v>20060481</v>
      </c>
      <c r="K218" s="19">
        <v>20060481</v>
      </c>
      <c r="L218" s="19">
        <v>0</v>
      </c>
      <c r="M218" s="19">
        <v>0</v>
      </c>
      <c r="N218" s="19">
        <v>0</v>
      </c>
      <c r="O218" s="19">
        <v>20060481</v>
      </c>
      <c r="P218" s="19">
        <v>0</v>
      </c>
      <c r="Q218" s="19">
        <v>18238726.870000001</v>
      </c>
      <c r="R218" s="19">
        <v>0</v>
      </c>
      <c r="S218" s="19">
        <v>1821754.13</v>
      </c>
      <c r="T218" s="19">
        <v>1821754.13</v>
      </c>
      <c r="U218" s="19">
        <v>0</v>
      </c>
      <c r="V218" s="19">
        <v>0</v>
      </c>
      <c r="W218" s="19">
        <v>0</v>
      </c>
      <c r="X218" s="19">
        <v>-9.3132257461547852E-10</v>
      </c>
      <c r="Y218" s="20">
        <v>9.0813083195761854E-2</v>
      </c>
      <c r="Z218" s="20">
        <v>9.0813083195761854E-2</v>
      </c>
      <c r="AA218" s="20">
        <v>0.90918691680423824</v>
      </c>
      <c r="AB218" s="21">
        <v>1</v>
      </c>
    </row>
    <row r="219" spans="1:28" outlineLevel="2" x14ac:dyDescent="0.25">
      <c r="A219" s="15" t="s">
        <v>347</v>
      </c>
      <c r="B219" s="16" t="s">
        <v>442</v>
      </c>
      <c r="C219" s="16" t="s">
        <v>31</v>
      </c>
      <c r="D219" s="16" t="s">
        <v>41</v>
      </c>
      <c r="E219" s="16"/>
      <c r="F219" s="16">
        <v>280</v>
      </c>
      <c r="G219" s="16">
        <v>1111</v>
      </c>
      <c r="H219" s="16">
        <v>3480</v>
      </c>
      <c r="I219" s="17" t="s">
        <v>42</v>
      </c>
      <c r="J219" s="19">
        <v>8950670875</v>
      </c>
      <c r="K219" s="19">
        <v>8950670875</v>
      </c>
      <c r="L219" s="19">
        <v>0</v>
      </c>
      <c r="M219" s="19">
        <v>0</v>
      </c>
      <c r="N219" s="19">
        <v>0</v>
      </c>
      <c r="O219" s="19">
        <v>8950670875</v>
      </c>
      <c r="P219" s="19">
        <v>0</v>
      </c>
      <c r="Q219" s="19">
        <v>0</v>
      </c>
      <c r="R219" s="19">
        <v>0</v>
      </c>
      <c r="S219" s="19">
        <v>2169430771.3499999</v>
      </c>
      <c r="T219" s="19">
        <v>2169430771.3499999</v>
      </c>
      <c r="U219" s="19">
        <v>6781240103.6499996</v>
      </c>
      <c r="V219" s="19">
        <v>6781240103.6499996</v>
      </c>
      <c r="W219" s="19">
        <v>0</v>
      </c>
      <c r="X219" s="19">
        <v>6781240103.6499996</v>
      </c>
      <c r="Y219" s="20">
        <v>0.24237633152274743</v>
      </c>
      <c r="Z219" s="20">
        <v>0.24237633152274743</v>
      </c>
      <c r="AA219" s="20">
        <v>0</v>
      </c>
      <c r="AB219" s="21">
        <v>0.24237633152274743</v>
      </c>
    </row>
    <row r="220" spans="1:28" ht="30" outlineLevel="2" x14ac:dyDescent="0.25">
      <c r="A220" s="15" t="s">
        <v>347</v>
      </c>
      <c r="B220" s="16" t="s">
        <v>442</v>
      </c>
      <c r="C220" s="16" t="s">
        <v>31</v>
      </c>
      <c r="D220" s="16" t="s">
        <v>43</v>
      </c>
      <c r="E220" s="16"/>
      <c r="F220" s="16">
        <v>280</v>
      </c>
      <c r="G220" s="16">
        <v>1111</v>
      </c>
      <c r="H220" s="16">
        <v>3480</v>
      </c>
      <c r="I220" s="17" t="s">
        <v>44</v>
      </c>
      <c r="J220" s="19">
        <v>2395331851</v>
      </c>
      <c r="K220" s="19">
        <v>2395331851</v>
      </c>
      <c r="L220" s="19">
        <v>0</v>
      </c>
      <c r="M220" s="19">
        <v>0</v>
      </c>
      <c r="N220" s="19">
        <v>0</v>
      </c>
      <c r="O220" s="19">
        <v>2395331851</v>
      </c>
      <c r="P220" s="19">
        <v>0</v>
      </c>
      <c r="Q220" s="19">
        <v>0</v>
      </c>
      <c r="R220" s="19">
        <v>0</v>
      </c>
      <c r="S220" s="19">
        <v>628957278.73000002</v>
      </c>
      <c r="T220" s="19">
        <v>628957278.73000002</v>
      </c>
      <c r="U220" s="19">
        <v>1766374572.27</v>
      </c>
      <c r="V220" s="19">
        <v>1766374572.27</v>
      </c>
      <c r="W220" s="19">
        <v>0</v>
      </c>
      <c r="X220" s="19">
        <v>1766374572.27</v>
      </c>
      <c r="Y220" s="20">
        <v>0.26257625993134259</v>
      </c>
      <c r="Z220" s="20">
        <v>0.26257625993134259</v>
      </c>
      <c r="AA220" s="20">
        <v>0</v>
      </c>
      <c r="AB220" s="21">
        <v>0.26257625993134259</v>
      </c>
    </row>
    <row r="221" spans="1:28" outlineLevel="2" x14ac:dyDescent="0.25">
      <c r="A221" s="15" t="s">
        <v>347</v>
      </c>
      <c r="B221" s="16" t="s">
        <v>442</v>
      </c>
      <c r="C221" s="16" t="s">
        <v>31</v>
      </c>
      <c r="D221" s="16" t="s">
        <v>45</v>
      </c>
      <c r="E221" s="16"/>
      <c r="F221" s="16" t="s">
        <v>33</v>
      </c>
      <c r="G221" s="16">
        <v>1111</v>
      </c>
      <c r="H221" s="16">
        <v>3480</v>
      </c>
      <c r="I221" s="17" t="s">
        <v>46</v>
      </c>
      <c r="J221" s="19">
        <v>6150075712</v>
      </c>
      <c r="K221" s="19">
        <v>6150075712</v>
      </c>
      <c r="L221" s="19">
        <v>0</v>
      </c>
      <c r="M221" s="19">
        <v>0</v>
      </c>
      <c r="N221" s="19">
        <v>0</v>
      </c>
      <c r="O221" s="19">
        <v>6150075712</v>
      </c>
      <c r="P221" s="19">
        <v>0</v>
      </c>
      <c r="Q221" s="19">
        <v>0</v>
      </c>
      <c r="R221" s="19">
        <v>0</v>
      </c>
      <c r="S221" s="19">
        <v>132367565.44</v>
      </c>
      <c r="T221" s="19">
        <v>132367565.44</v>
      </c>
      <c r="U221" s="19">
        <v>6017708146.5600004</v>
      </c>
      <c r="V221" s="19">
        <v>6017708146.5600004</v>
      </c>
      <c r="W221" s="19">
        <v>0</v>
      </c>
      <c r="X221" s="19">
        <v>6017708146.5600004</v>
      </c>
      <c r="Y221" s="20">
        <v>2.1522916406008629E-2</v>
      </c>
      <c r="Z221" s="20">
        <v>2.1522916406008629E-2</v>
      </c>
      <c r="AA221" s="20">
        <v>0</v>
      </c>
      <c r="AB221" s="21">
        <v>2.1522916406008629E-2</v>
      </c>
    </row>
    <row r="222" spans="1:28" outlineLevel="2" x14ac:dyDescent="0.25">
      <c r="A222" s="15" t="s">
        <v>347</v>
      </c>
      <c r="B222" s="16" t="s">
        <v>442</v>
      </c>
      <c r="C222" s="16" t="s">
        <v>31</v>
      </c>
      <c r="D222" s="16" t="s">
        <v>47</v>
      </c>
      <c r="E222" s="16"/>
      <c r="F222" s="16" t="s">
        <v>33</v>
      </c>
      <c r="G222" s="16">
        <v>1111</v>
      </c>
      <c r="H222" s="16">
        <v>3480</v>
      </c>
      <c r="I222" s="17" t="s">
        <v>48</v>
      </c>
      <c r="J222" s="19">
        <v>5564773454</v>
      </c>
      <c r="K222" s="19">
        <v>5564773454</v>
      </c>
      <c r="L222" s="19">
        <v>0</v>
      </c>
      <c r="M222" s="19">
        <v>0</v>
      </c>
      <c r="N222" s="19">
        <v>0</v>
      </c>
      <c r="O222" s="19">
        <v>5564773454</v>
      </c>
      <c r="P222" s="19">
        <v>0</v>
      </c>
      <c r="Q222" s="19">
        <v>3167468.49</v>
      </c>
      <c r="R222" s="19">
        <v>0</v>
      </c>
      <c r="S222" s="19">
        <v>5362723131.9399996</v>
      </c>
      <c r="T222" s="19">
        <v>5362723131.9399996</v>
      </c>
      <c r="U222" s="19">
        <v>198882853.56999999</v>
      </c>
      <c r="V222" s="19">
        <v>198882853.56999999</v>
      </c>
      <c r="W222" s="19">
        <v>0</v>
      </c>
      <c r="X222" s="19">
        <v>198882853.57000065</v>
      </c>
      <c r="Y222" s="20">
        <v>0.96369118640135021</v>
      </c>
      <c r="Z222" s="20">
        <v>0.96369118640135021</v>
      </c>
      <c r="AA222" s="20">
        <v>5.6919989936395359E-4</v>
      </c>
      <c r="AB222" s="21">
        <v>0.9642603863007142</v>
      </c>
    </row>
    <row r="223" spans="1:28" outlineLevel="2" x14ac:dyDescent="0.25">
      <c r="A223" s="15" t="s">
        <v>347</v>
      </c>
      <c r="B223" s="16" t="s">
        <v>442</v>
      </c>
      <c r="C223" s="16" t="s">
        <v>31</v>
      </c>
      <c r="D223" s="16" t="s">
        <v>49</v>
      </c>
      <c r="E223" s="16"/>
      <c r="F223" s="16">
        <v>280</v>
      </c>
      <c r="G223" s="16">
        <v>1111</v>
      </c>
      <c r="H223" s="16">
        <v>3480</v>
      </c>
      <c r="I223" s="17" t="s">
        <v>50</v>
      </c>
      <c r="J223" s="19">
        <v>11732309998</v>
      </c>
      <c r="K223" s="19">
        <v>11732309998</v>
      </c>
      <c r="L223" s="19">
        <v>0</v>
      </c>
      <c r="M223" s="19">
        <v>0</v>
      </c>
      <c r="N223" s="19">
        <v>0</v>
      </c>
      <c r="O223" s="19">
        <v>11732309998</v>
      </c>
      <c r="P223" s="19">
        <v>0</v>
      </c>
      <c r="Q223" s="19">
        <v>0</v>
      </c>
      <c r="R223" s="19">
        <v>0</v>
      </c>
      <c r="S223" s="19">
        <v>2462306238.21</v>
      </c>
      <c r="T223" s="19">
        <v>2462306238.21</v>
      </c>
      <c r="U223" s="19">
        <v>9270003759.7900009</v>
      </c>
      <c r="V223" s="19">
        <v>9270003759.7900009</v>
      </c>
      <c r="W223" s="19">
        <v>0</v>
      </c>
      <c r="X223" s="19">
        <v>9270003759.7900009</v>
      </c>
      <c r="Y223" s="20">
        <v>0.20987394968507889</v>
      </c>
      <c r="Z223" s="20">
        <v>0.20987394968507889</v>
      </c>
      <c r="AA223" s="20">
        <v>0</v>
      </c>
      <c r="AB223" s="21">
        <v>0.20987394968507889</v>
      </c>
    </row>
    <row r="224" spans="1:28" ht="120" outlineLevel="2" x14ac:dyDescent="0.25">
      <c r="A224" s="15" t="s">
        <v>347</v>
      </c>
      <c r="B224" s="16" t="s">
        <v>442</v>
      </c>
      <c r="C224" s="16" t="s">
        <v>31</v>
      </c>
      <c r="D224" s="16" t="s">
        <v>51</v>
      </c>
      <c r="E224" s="16" t="s">
        <v>52</v>
      </c>
      <c r="F224" s="16" t="s">
        <v>33</v>
      </c>
      <c r="G224" s="16">
        <v>1112</v>
      </c>
      <c r="H224" s="16">
        <v>3480</v>
      </c>
      <c r="I224" s="17" t="s">
        <v>53</v>
      </c>
      <c r="J224" s="19">
        <v>7188753439</v>
      </c>
      <c r="K224" s="19">
        <v>7188753439</v>
      </c>
      <c r="L224" s="19">
        <v>0</v>
      </c>
      <c r="M224" s="19">
        <v>0</v>
      </c>
      <c r="N224" s="19">
        <v>0</v>
      </c>
      <c r="O224" s="19">
        <v>7188753439</v>
      </c>
      <c r="P224" s="19">
        <v>0</v>
      </c>
      <c r="Q224" s="19">
        <v>5328410967</v>
      </c>
      <c r="R224" s="19">
        <v>0</v>
      </c>
      <c r="S224" s="19">
        <v>1860342472</v>
      </c>
      <c r="T224" s="19">
        <v>1860342472</v>
      </c>
      <c r="U224" s="19">
        <v>0</v>
      </c>
      <c r="V224" s="19">
        <v>0</v>
      </c>
      <c r="W224" s="19">
        <v>0</v>
      </c>
      <c r="X224" s="19">
        <v>0</v>
      </c>
      <c r="Y224" s="20">
        <v>0.25878512704405471</v>
      </c>
      <c r="Z224" s="20">
        <v>0.25878512704405471</v>
      </c>
      <c r="AA224" s="20">
        <v>0.74121487295594535</v>
      </c>
      <c r="AB224" s="21">
        <v>1</v>
      </c>
    </row>
    <row r="225" spans="1:28" ht="210" outlineLevel="2" x14ac:dyDescent="0.25">
      <c r="A225" s="15" t="s">
        <v>347</v>
      </c>
      <c r="B225" s="16" t="s">
        <v>442</v>
      </c>
      <c r="C225" s="16" t="s">
        <v>31</v>
      </c>
      <c r="D225" s="16" t="s">
        <v>51</v>
      </c>
      <c r="E225" s="16" t="s">
        <v>52</v>
      </c>
      <c r="F225" s="16">
        <v>522</v>
      </c>
      <c r="G225" s="16">
        <v>1112</v>
      </c>
      <c r="H225" s="16">
        <v>3420</v>
      </c>
      <c r="I225" s="17" t="s">
        <v>364</v>
      </c>
      <c r="J225" s="19">
        <v>0</v>
      </c>
      <c r="K225" s="19">
        <v>0</v>
      </c>
      <c r="L225" s="19">
        <v>0</v>
      </c>
      <c r="M225" s="19">
        <v>0</v>
      </c>
      <c r="N225" s="19">
        <v>0</v>
      </c>
      <c r="O225" s="19">
        <v>0</v>
      </c>
      <c r="P225" s="19">
        <v>0</v>
      </c>
      <c r="Q225" s="19">
        <v>0</v>
      </c>
      <c r="R225" s="19">
        <v>0</v>
      </c>
      <c r="S225" s="19">
        <v>0</v>
      </c>
      <c r="T225" s="19">
        <v>0</v>
      </c>
      <c r="U225" s="19">
        <v>0</v>
      </c>
      <c r="V225" s="19">
        <v>0</v>
      </c>
      <c r="W225" s="19">
        <v>0</v>
      </c>
      <c r="X225" s="19">
        <v>0</v>
      </c>
      <c r="Y225" s="20">
        <v>0</v>
      </c>
      <c r="Z225" s="20">
        <v>0</v>
      </c>
      <c r="AA225" s="20">
        <v>0</v>
      </c>
      <c r="AB225" s="21">
        <v>0</v>
      </c>
    </row>
    <row r="226" spans="1:28" ht="210" outlineLevel="2" x14ac:dyDescent="0.25">
      <c r="A226" s="15" t="s">
        <v>347</v>
      </c>
      <c r="B226" s="16" t="s">
        <v>442</v>
      </c>
      <c r="C226" s="16" t="s">
        <v>31</v>
      </c>
      <c r="D226" s="16" t="s">
        <v>51</v>
      </c>
      <c r="E226" s="16" t="s">
        <v>52</v>
      </c>
      <c r="F226" s="16">
        <v>523</v>
      </c>
      <c r="G226" s="16">
        <v>1112</v>
      </c>
      <c r="H226" s="16">
        <v>3420</v>
      </c>
      <c r="I226" s="17" t="s">
        <v>364</v>
      </c>
      <c r="J226" s="19">
        <v>0</v>
      </c>
      <c r="K226" s="19">
        <v>0</v>
      </c>
      <c r="L226" s="19">
        <v>0</v>
      </c>
      <c r="M226" s="19">
        <v>0</v>
      </c>
      <c r="N226" s="19">
        <v>0</v>
      </c>
      <c r="O226" s="19">
        <v>0</v>
      </c>
      <c r="P226" s="19">
        <v>0</v>
      </c>
      <c r="Q226" s="19">
        <v>0</v>
      </c>
      <c r="R226" s="19">
        <v>0</v>
      </c>
      <c r="S226" s="19">
        <v>0</v>
      </c>
      <c r="T226" s="19">
        <v>0</v>
      </c>
      <c r="U226" s="19">
        <v>0</v>
      </c>
      <c r="V226" s="19">
        <v>0</v>
      </c>
      <c r="W226" s="19">
        <v>0</v>
      </c>
      <c r="X226" s="19">
        <v>0</v>
      </c>
      <c r="Y226" s="20">
        <v>0</v>
      </c>
      <c r="Z226" s="20">
        <v>0</v>
      </c>
      <c r="AA226" s="20">
        <v>0</v>
      </c>
      <c r="AB226" s="21">
        <v>0</v>
      </c>
    </row>
    <row r="227" spans="1:28" ht="75" outlineLevel="2" x14ac:dyDescent="0.25">
      <c r="A227" s="15" t="s">
        <v>347</v>
      </c>
      <c r="B227" s="16" t="s">
        <v>442</v>
      </c>
      <c r="C227" s="16" t="s">
        <v>31</v>
      </c>
      <c r="D227" s="16" t="s">
        <v>54</v>
      </c>
      <c r="E227" s="16" t="s">
        <v>52</v>
      </c>
      <c r="F227" s="16" t="s">
        <v>33</v>
      </c>
      <c r="G227" s="16">
        <v>1112</v>
      </c>
      <c r="H227" s="16">
        <v>3480</v>
      </c>
      <c r="I227" s="17" t="s">
        <v>55</v>
      </c>
      <c r="J227" s="19">
        <v>388581267</v>
      </c>
      <c r="K227" s="19">
        <v>388581267</v>
      </c>
      <c r="L227" s="19">
        <v>0</v>
      </c>
      <c r="M227" s="19">
        <v>0</v>
      </c>
      <c r="N227" s="19">
        <v>0</v>
      </c>
      <c r="O227" s="19">
        <v>388581267</v>
      </c>
      <c r="P227" s="19">
        <v>0</v>
      </c>
      <c r="Q227" s="19">
        <v>288065061</v>
      </c>
      <c r="R227" s="19">
        <v>0</v>
      </c>
      <c r="S227" s="19">
        <v>100516206</v>
      </c>
      <c r="T227" s="19">
        <v>100516206</v>
      </c>
      <c r="U227" s="19">
        <v>0</v>
      </c>
      <c r="V227" s="19">
        <v>0</v>
      </c>
      <c r="W227" s="19">
        <v>0</v>
      </c>
      <c r="X227" s="19">
        <v>0</v>
      </c>
      <c r="Y227" s="20">
        <v>0.25867486298561065</v>
      </c>
      <c r="Z227" s="20">
        <v>0.25867486298561065</v>
      </c>
      <c r="AA227" s="20">
        <v>0.74132513701438929</v>
      </c>
      <c r="AB227" s="21">
        <v>1</v>
      </c>
    </row>
    <row r="228" spans="1:28" ht="120" outlineLevel="2" x14ac:dyDescent="0.25">
      <c r="A228" s="15" t="s">
        <v>347</v>
      </c>
      <c r="B228" s="16" t="s">
        <v>442</v>
      </c>
      <c r="C228" s="16" t="s">
        <v>31</v>
      </c>
      <c r="D228" s="16" t="s">
        <v>56</v>
      </c>
      <c r="E228" s="16" t="s">
        <v>52</v>
      </c>
      <c r="F228" s="16" t="s">
        <v>33</v>
      </c>
      <c r="G228" s="16">
        <v>1112</v>
      </c>
      <c r="H228" s="16">
        <v>3480</v>
      </c>
      <c r="I228" s="17" t="s">
        <v>57</v>
      </c>
      <c r="J228" s="19">
        <v>241378882</v>
      </c>
      <c r="K228" s="19">
        <v>241378882</v>
      </c>
      <c r="L228" s="19">
        <v>0</v>
      </c>
      <c r="M228" s="19">
        <v>0</v>
      </c>
      <c r="N228" s="19">
        <v>0</v>
      </c>
      <c r="O228" s="19">
        <v>241378882</v>
      </c>
      <c r="P228" s="19">
        <v>0</v>
      </c>
      <c r="Q228" s="19">
        <v>201804103</v>
      </c>
      <c r="R228" s="19">
        <v>0</v>
      </c>
      <c r="S228" s="19">
        <v>39574779</v>
      </c>
      <c r="T228" s="19">
        <v>39574779</v>
      </c>
      <c r="U228" s="19">
        <v>0</v>
      </c>
      <c r="V228" s="19">
        <v>0</v>
      </c>
      <c r="W228" s="19">
        <v>0</v>
      </c>
      <c r="X228" s="19">
        <v>0</v>
      </c>
      <c r="Y228" s="20">
        <v>0.1639529468033579</v>
      </c>
      <c r="Z228" s="20">
        <v>0.1639529468033579</v>
      </c>
      <c r="AA228" s="20">
        <v>0.83604705319664208</v>
      </c>
      <c r="AB228" s="21">
        <v>1</v>
      </c>
    </row>
    <row r="229" spans="1:28" ht="90" outlineLevel="2" x14ac:dyDescent="0.25">
      <c r="A229" s="15" t="s">
        <v>347</v>
      </c>
      <c r="B229" s="16" t="s">
        <v>442</v>
      </c>
      <c r="C229" s="16" t="s">
        <v>31</v>
      </c>
      <c r="D229" s="16" t="s">
        <v>58</v>
      </c>
      <c r="E229" s="16" t="s">
        <v>52</v>
      </c>
      <c r="F229" s="16" t="s">
        <v>33</v>
      </c>
      <c r="G229" s="16">
        <v>1112</v>
      </c>
      <c r="H229" s="16">
        <v>3480</v>
      </c>
      <c r="I229" s="17" t="s">
        <v>59</v>
      </c>
      <c r="J229" s="19">
        <v>2331487602</v>
      </c>
      <c r="K229" s="19">
        <v>2331487602</v>
      </c>
      <c r="L229" s="19">
        <v>0</v>
      </c>
      <c r="M229" s="19">
        <v>0</v>
      </c>
      <c r="N229" s="19">
        <v>0</v>
      </c>
      <c r="O229" s="19">
        <v>2331487602</v>
      </c>
      <c r="P229" s="19">
        <v>0</v>
      </c>
      <c r="Q229" s="19">
        <v>1728412826</v>
      </c>
      <c r="R229" s="19">
        <v>0</v>
      </c>
      <c r="S229" s="19">
        <v>603074776</v>
      </c>
      <c r="T229" s="19">
        <v>603074776</v>
      </c>
      <c r="U229" s="19">
        <v>0</v>
      </c>
      <c r="V229" s="19">
        <v>0</v>
      </c>
      <c r="W229" s="19">
        <v>0</v>
      </c>
      <c r="X229" s="19">
        <v>0</v>
      </c>
      <c r="Y229" s="20">
        <v>0.2586652296510904</v>
      </c>
      <c r="Z229" s="20">
        <v>0.2586652296510904</v>
      </c>
      <c r="AA229" s="20">
        <v>0.7413347703489096</v>
      </c>
      <c r="AB229" s="21">
        <v>1</v>
      </c>
    </row>
    <row r="230" spans="1:28" ht="90" outlineLevel="2" x14ac:dyDescent="0.25">
      <c r="A230" s="15" t="s">
        <v>347</v>
      </c>
      <c r="B230" s="16" t="s">
        <v>442</v>
      </c>
      <c r="C230" s="16" t="s">
        <v>31</v>
      </c>
      <c r="D230" s="16" t="s">
        <v>60</v>
      </c>
      <c r="E230" s="16" t="s">
        <v>52</v>
      </c>
      <c r="F230" s="16" t="s">
        <v>33</v>
      </c>
      <c r="G230" s="16">
        <v>1112</v>
      </c>
      <c r="H230" s="16">
        <v>3480</v>
      </c>
      <c r="I230" s="17" t="s">
        <v>61</v>
      </c>
      <c r="J230" s="19">
        <v>1165743801</v>
      </c>
      <c r="K230" s="19">
        <v>1165743801</v>
      </c>
      <c r="L230" s="19">
        <v>0</v>
      </c>
      <c r="M230" s="19">
        <v>0</v>
      </c>
      <c r="N230" s="19">
        <v>0</v>
      </c>
      <c r="O230" s="19">
        <v>1165743801</v>
      </c>
      <c r="P230" s="19">
        <v>0</v>
      </c>
      <c r="Q230" s="19">
        <v>864206696</v>
      </c>
      <c r="R230" s="19">
        <v>0</v>
      </c>
      <c r="S230" s="19">
        <v>301537105</v>
      </c>
      <c r="T230" s="19">
        <v>301537105</v>
      </c>
      <c r="U230" s="19">
        <v>0</v>
      </c>
      <c r="V230" s="19">
        <v>0</v>
      </c>
      <c r="W230" s="19">
        <v>0</v>
      </c>
      <c r="X230" s="19">
        <v>0</v>
      </c>
      <c r="Y230" s="20">
        <v>0.25866498688762918</v>
      </c>
      <c r="Z230" s="20">
        <v>0.25866498688762918</v>
      </c>
      <c r="AA230" s="20">
        <v>0.74133501311237082</v>
      </c>
      <c r="AB230" s="21">
        <v>1</v>
      </c>
    </row>
    <row r="231" spans="1:28" ht="75" outlineLevel="2" x14ac:dyDescent="0.25">
      <c r="A231" s="15" t="s">
        <v>347</v>
      </c>
      <c r="B231" s="16" t="s">
        <v>442</v>
      </c>
      <c r="C231" s="16" t="s">
        <v>31</v>
      </c>
      <c r="D231" s="16" t="s">
        <v>62</v>
      </c>
      <c r="E231" s="16" t="s">
        <v>52</v>
      </c>
      <c r="F231" s="16" t="s">
        <v>33</v>
      </c>
      <c r="G231" s="16">
        <v>1112</v>
      </c>
      <c r="H231" s="16">
        <v>3480</v>
      </c>
      <c r="I231" s="17" t="s">
        <v>63</v>
      </c>
      <c r="J231" s="19">
        <v>4809889427</v>
      </c>
      <c r="K231" s="19">
        <v>4809889427</v>
      </c>
      <c r="L231" s="19">
        <v>0</v>
      </c>
      <c r="M231" s="19">
        <v>0</v>
      </c>
      <c r="N231" s="19">
        <v>0</v>
      </c>
      <c r="O231" s="19">
        <v>4809889427</v>
      </c>
      <c r="P231" s="19">
        <v>0</v>
      </c>
      <c r="Q231" s="19">
        <v>3504130783.1399999</v>
      </c>
      <c r="R231" s="19">
        <v>0</v>
      </c>
      <c r="S231" s="19">
        <v>1305758643.8599999</v>
      </c>
      <c r="T231" s="19">
        <v>1305758643.8599999</v>
      </c>
      <c r="U231" s="19">
        <v>0</v>
      </c>
      <c r="V231" s="19">
        <v>0</v>
      </c>
      <c r="W231" s="19">
        <v>0</v>
      </c>
      <c r="X231" s="19">
        <v>2.384185791015625E-7</v>
      </c>
      <c r="Y231" s="20">
        <v>0.27147373420482579</v>
      </c>
      <c r="Z231" s="20">
        <v>0.27147373420482579</v>
      </c>
      <c r="AA231" s="20">
        <v>0.7285262657951741</v>
      </c>
      <c r="AB231" s="21">
        <v>0.99999999999999989</v>
      </c>
    </row>
    <row r="232" spans="1:28" outlineLevel="1" x14ac:dyDescent="0.25">
      <c r="A232" s="37"/>
      <c r="B232" s="37"/>
      <c r="C232" s="45" t="s">
        <v>462</v>
      </c>
      <c r="D232" s="37"/>
      <c r="E232" s="37"/>
      <c r="F232" s="37"/>
      <c r="G232" s="37"/>
      <c r="H232" s="37"/>
      <c r="I232" s="38"/>
      <c r="J232" s="40">
        <f>SUBTOTAL(9,J10:J231)</f>
        <v>1579168510450</v>
      </c>
      <c r="K232" s="40">
        <f>SUBTOTAL(9,K10:K231)</f>
        <v>1579168510450</v>
      </c>
      <c r="L232" s="40">
        <f>SUBTOTAL(9,L10:L231)</f>
        <v>0</v>
      </c>
      <c r="M232" s="40">
        <f>SUBTOTAL(9,M10:M231)</f>
        <v>-700000</v>
      </c>
      <c r="N232" s="40">
        <f>SUM(N10:N231)</f>
        <v>0</v>
      </c>
      <c r="O232" s="40">
        <f>SUBTOTAL(9,O10:O231)</f>
        <v>1579167810450</v>
      </c>
      <c r="P232" s="40">
        <f>SUBTOTAL(9,P10:P231)</f>
        <v>0</v>
      </c>
      <c r="Q232" s="40">
        <f>SUBTOTAL(9,Q10:Q231)</f>
        <v>188175323621.05002</v>
      </c>
      <c r="R232" s="40">
        <f>SUBTOTAL(9,R10:R231)</f>
        <v>0</v>
      </c>
      <c r="S232" s="40">
        <f>SUBTOTAL(9,S10:S231)</f>
        <v>446354909468.17993</v>
      </c>
      <c r="T232" s="40">
        <f>SUBTOTAL(9,T10:T231)</f>
        <v>446353560509.73999</v>
      </c>
      <c r="U232" s="40">
        <f>SUBTOTAL(9,U10:U231)</f>
        <v>944144483782.77026</v>
      </c>
      <c r="V232" s="40">
        <f>SUBTOTAL(9,V10:V231)</f>
        <v>944638277360.77026</v>
      </c>
      <c r="W232" s="40">
        <f>SUBTOTAL(9,W10:W231)</f>
        <v>0</v>
      </c>
      <c r="X232" s="40">
        <f>SUBTOTAL(9,X10:X231)</f>
        <v>944637577360.77026</v>
      </c>
      <c r="Y232" s="41">
        <f>(S232/(K232))</f>
        <v>0.28265185540014764</v>
      </c>
      <c r="Z232" s="41">
        <f>(S232/(O232))</f>
        <v>0.28265198069164449</v>
      </c>
      <c r="AA232" s="41">
        <f>((P232+Q232+R232)/(O232))</f>
        <v>0.1191610684917821</v>
      </c>
      <c r="AB232" s="41">
        <f>Z232+AA232</f>
        <v>0.40181304918342658</v>
      </c>
    </row>
    <row r="233" spans="1:28" outlineLevel="2" x14ac:dyDescent="0.25">
      <c r="A233" s="15" t="s">
        <v>29</v>
      </c>
      <c r="B233" s="16" t="s">
        <v>30</v>
      </c>
      <c r="C233" s="16" t="s">
        <v>64</v>
      </c>
      <c r="D233" s="16" t="s">
        <v>65</v>
      </c>
      <c r="E233" s="16"/>
      <c r="F233" s="16" t="s">
        <v>33</v>
      </c>
      <c r="G233" s="16">
        <v>1120</v>
      </c>
      <c r="H233" s="16">
        <v>3480</v>
      </c>
      <c r="I233" s="17" t="s">
        <v>66</v>
      </c>
      <c r="J233" s="19">
        <v>40547719</v>
      </c>
      <c r="K233" s="19">
        <v>40547719</v>
      </c>
      <c r="L233" s="19">
        <v>0</v>
      </c>
      <c r="M233" s="19">
        <v>240000</v>
      </c>
      <c r="N233" s="19">
        <v>0</v>
      </c>
      <c r="O233" s="19">
        <v>40787719</v>
      </c>
      <c r="P233" s="19">
        <v>0</v>
      </c>
      <c r="Q233" s="19">
        <v>22490252.739999998</v>
      </c>
      <c r="R233" s="19">
        <v>0</v>
      </c>
      <c r="S233" s="19">
        <v>455570.8</v>
      </c>
      <c r="T233" s="19">
        <v>349870.6</v>
      </c>
      <c r="U233" s="19">
        <v>17397895.460000001</v>
      </c>
      <c r="V233" s="19">
        <v>17601895.460000001</v>
      </c>
      <c r="W233" s="19">
        <v>0</v>
      </c>
      <c r="X233" s="19">
        <v>17841895.460000001</v>
      </c>
      <c r="Y233" s="20">
        <v>1.123542362518592E-2</v>
      </c>
      <c r="Z233" s="20">
        <v>1.1169312998356195E-2</v>
      </c>
      <c r="AA233" s="20">
        <v>0.55139765820197006</v>
      </c>
      <c r="AB233" s="21">
        <v>0.56256697120032628</v>
      </c>
    </row>
    <row r="234" spans="1:28" outlineLevel="2" x14ac:dyDescent="0.25">
      <c r="A234" s="15" t="s">
        <v>29</v>
      </c>
      <c r="B234" s="16" t="s">
        <v>30</v>
      </c>
      <c r="C234" s="16" t="s">
        <v>64</v>
      </c>
      <c r="D234" s="16" t="s">
        <v>67</v>
      </c>
      <c r="E234" s="16"/>
      <c r="F234" s="16" t="s">
        <v>33</v>
      </c>
      <c r="G234" s="16">
        <v>1120</v>
      </c>
      <c r="H234" s="16">
        <v>3480</v>
      </c>
      <c r="I234" s="17" t="s">
        <v>68</v>
      </c>
      <c r="J234" s="19">
        <v>8250000</v>
      </c>
      <c r="K234" s="19">
        <v>8250000</v>
      </c>
      <c r="L234" s="19">
        <v>0</v>
      </c>
      <c r="M234" s="19">
        <v>-240000</v>
      </c>
      <c r="N234" s="19">
        <v>0</v>
      </c>
      <c r="O234" s="19">
        <v>8010000</v>
      </c>
      <c r="P234" s="19">
        <v>1031032</v>
      </c>
      <c r="Q234" s="19">
        <v>53675</v>
      </c>
      <c r="R234" s="19">
        <v>0</v>
      </c>
      <c r="S234" s="19">
        <v>0</v>
      </c>
      <c r="T234" s="19">
        <v>0</v>
      </c>
      <c r="U234" s="19">
        <v>6925293</v>
      </c>
      <c r="V234" s="19">
        <v>7165293</v>
      </c>
      <c r="W234" s="19">
        <v>0</v>
      </c>
      <c r="X234" s="19">
        <v>6925293</v>
      </c>
      <c r="Y234" s="20">
        <v>0</v>
      </c>
      <c r="Z234" s="20">
        <v>0</v>
      </c>
      <c r="AA234" s="20">
        <v>0.13541910112359551</v>
      </c>
      <c r="AB234" s="21">
        <v>0.13541910112359551</v>
      </c>
    </row>
    <row r="235" spans="1:28" ht="30" outlineLevel="2" x14ac:dyDescent="0.25">
      <c r="A235" s="15" t="s">
        <v>29</v>
      </c>
      <c r="B235" s="16" t="s">
        <v>30</v>
      </c>
      <c r="C235" s="16" t="s">
        <v>64</v>
      </c>
      <c r="D235" s="16" t="s">
        <v>69</v>
      </c>
      <c r="E235" s="16"/>
      <c r="F235" s="16" t="s">
        <v>33</v>
      </c>
      <c r="G235" s="16">
        <v>1120</v>
      </c>
      <c r="H235" s="16">
        <v>3480</v>
      </c>
      <c r="I235" s="17" t="s">
        <v>70</v>
      </c>
      <c r="J235" s="19">
        <v>65804000</v>
      </c>
      <c r="K235" s="19">
        <v>65804000</v>
      </c>
      <c r="L235" s="19">
        <v>0</v>
      </c>
      <c r="M235" s="19">
        <v>0</v>
      </c>
      <c r="N235" s="19">
        <v>0</v>
      </c>
      <c r="O235" s="19">
        <v>65804000</v>
      </c>
      <c r="P235" s="19">
        <v>0</v>
      </c>
      <c r="Q235" s="19">
        <v>6299949.7800000003</v>
      </c>
      <c r="R235" s="19">
        <v>0</v>
      </c>
      <c r="S235" s="19">
        <v>0</v>
      </c>
      <c r="T235" s="19">
        <v>0</v>
      </c>
      <c r="U235" s="19">
        <v>59504050.219999999</v>
      </c>
      <c r="V235" s="19">
        <v>59504050.219999999</v>
      </c>
      <c r="W235" s="19">
        <v>0</v>
      </c>
      <c r="X235" s="19">
        <v>59504050.219999999</v>
      </c>
      <c r="Y235" s="20">
        <v>0</v>
      </c>
      <c r="Z235" s="20">
        <v>0</v>
      </c>
      <c r="AA235" s="20">
        <v>9.5738097684031367E-2</v>
      </c>
      <c r="AB235" s="21">
        <v>9.5738097684031367E-2</v>
      </c>
    </row>
    <row r="236" spans="1:28" ht="75" outlineLevel="2" x14ac:dyDescent="0.25">
      <c r="A236" s="15" t="s">
        <v>29</v>
      </c>
      <c r="B236" s="16" t="s">
        <v>30</v>
      </c>
      <c r="C236" s="16" t="s">
        <v>64</v>
      </c>
      <c r="D236" s="16" t="s">
        <v>71</v>
      </c>
      <c r="E236" s="16"/>
      <c r="F236" s="16" t="s">
        <v>33</v>
      </c>
      <c r="G236" s="16">
        <v>1120</v>
      </c>
      <c r="H236" s="16">
        <v>3480</v>
      </c>
      <c r="I236" s="17" t="s">
        <v>72</v>
      </c>
      <c r="J236" s="19">
        <v>12709375</v>
      </c>
      <c r="K236" s="19">
        <v>12709375</v>
      </c>
      <c r="L236" s="19">
        <v>0</v>
      </c>
      <c r="M236" s="19">
        <v>-7709375</v>
      </c>
      <c r="N236" s="19">
        <v>0</v>
      </c>
      <c r="O236" s="19">
        <v>5000000</v>
      </c>
      <c r="P236" s="19">
        <v>0</v>
      </c>
      <c r="Q236" s="19">
        <v>0</v>
      </c>
      <c r="R236" s="19">
        <v>0</v>
      </c>
      <c r="S236" s="19">
        <v>0</v>
      </c>
      <c r="T236" s="19">
        <v>0</v>
      </c>
      <c r="U236" s="19">
        <v>5000000</v>
      </c>
      <c r="V236" s="19">
        <v>12709375</v>
      </c>
      <c r="W236" s="19">
        <v>0</v>
      </c>
      <c r="X236" s="19">
        <v>5000000</v>
      </c>
      <c r="Y236" s="20">
        <v>0</v>
      </c>
      <c r="Z236" s="20">
        <v>0</v>
      </c>
      <c r="AA236" s="20">
        <v>0</v>
      </c>
      <c r="AB236" s="21">
        <v>0</v>
      </c>
    </row>
    <row r="237" spans="1:28" ht="105" outlineLevel="2" x14ac:dyDescent="0.25">
      <c r="A237" s="15" t="s">
        <v>29</v>
      </c>
      <c r="B237" s="16" t="s">
        <v>30</v>
      </c>
      <c r="C237" s="16" t="s">
        <v>64</v>
      </c>
      <c r="D237" s="16" t="s">
        <v>73</v>
      </c>
      <c r="E237" s="16"/>
      <c r="F237" s="16" t="s">
        <v>33</v>
      </c>
      <c r="G237" s="16">
        <v>1120</v>
      </c>
      <c r="H237" s="16">
        <v>3480</v>
      </c>
      <c r="I237" s="17" t="s">
        <v>74</v>
      </c>
      <c r="J237" s="19">
        <v>6500000</v>
      </c>
      <c r="K237" s="19">
        <v>6500000</v>
      </c>
      <c r="L237" s="19">
        <v>0</v>
      </c>
      <c r="M237" s="19">
        <v>-6500000</v>
      </c>
      <c r="N237" s="19">
        <v>0</v>
      </c>
      <c r="O237" s="19">
        <v>0</v>
      </c>
      <c r="P237" s="19">
        <v>0</v>
      </c>
      <c r="Q237" s="19">
        <v>0</v>
      </c>
      <c r="R237" s="19">
        <v>0</v>
      </c>
      <c r="S237" s="19">
        <v>0</v>
      </c>
      <c r="T237" s="19">
        <v>0</v>
      </c>
      <c r="U237" s="19">
        <v>0</v>
      </c>
      <c r="V237" s="19">
        <v>6500000</v>
      </c>
      <c r="W237" s="19">
        <v>0</v>
      </c>
      <c r="X237" s="19">
        <v>0</v>
      </c>
      <c r="Y237" s="20">
        <v>0</v>
      </c>
      <c r="Z237" s="20">
        <v>0</v>
      </c>
      <c r="AA237" s="20">
        <v>0</v>
      </c>
      <c r="AB237" s="21">
        <v>0</v>
      </c>
    </row>
    <row r="238" spans="1:28" ht="45" outlineLevel="2" x14ac:dyDescent="0.25">
      <c r="A238" s="15" t="s">
        <v>29</v>
      </c>
      <c r="B238" s="16" t="s">
        <v>30</v>
      </c>
      <c r="C238" s="16" t="s">
        <v>64</v>
      </c>
      <c r="D238" s="16" t="s">
        <v>75</v>
      </c>
      <c r="E238" s="16"/>
      <c r="F238" s="16" t="s">
        <v>33</v>
      </c>
      <c r="G238" s="16">
        <v>1120</v>
      </c>
      <c r="H238" s="16">
        <v>3480</v>
      </c>
      <c r="I238" s="17" t="s">
        <v>76</v>
      </c>
      <c r="J238" s="19">
        <v>138250</v>
      </c>
      <c r="K238" s="19">
        <v>138250</v>
      </c>
      <c r="L238" s="19">
        <v>0</v>
      </c>
      <c r="M238" s="19">
        <v>0</v>
      </c>
      <c r="N238" s="19">
        <v>0</v>
      </c>
      <c r="O238" s="19">
        <v>138250</v>
      </c>
      <c r="P238" s="19">
        <v>0</v>
      </c>
      <c r="Q238" s="19">
        <v>0</v>
      </c>
      <c r="R238" s="19">
        <v>0</v>
      </c>
      <c r="S238" s="19">
        <v>0</v>
      </c>
      <c r="T238" s="19">
        <v>0</v>
      </c>
      <c r="U238" s="19">
        <v>0</v>
      </c>
      <c r="V238" s="19">
        <v>138250</v>
      </c>
      <c r="W238" s="19">
        <v>0</v>
      </c>
      <c r="X238" s="19">
        <v>138250</v>
      </c>
      <c r="Y238" s="20">
        <v>0</v>
      </c>
      <c r="Z238" s="20">
        <v>0</v>
      </c>
      <c r="AA238" s="20">
        <v>0</v>
      </c>
      <c r="AB238" s="21">
        <v>0</v>
      </c>
    </row>
    <row r="239" spans="1:28" ht="60" outlineLevel="2" x14ac:dyDescent="0.25">
      <c r="A239" s="15" t="s">
        <v>29</v>
      </c>
      <c r="B239" s="16" t="s">
        <v>30</v>
      </c>
      <c r="C239" s="16" t="s">
        <v>64</v>
      </c>
      <c r="D239" s="16" t="s">
        <v>77</v>
      </c>
      <c r="E239" s="16"/>
      <c r="F239" s="16" t="s">
        <v>33</v>
      </c>
      <c r="G239" s="16">
        <v>1120</v>
      </c>
      <c r="H239" s="16">
        <v>3480</v>
      </c>
      <c r="I239" s="17" t="s">
        <v>78</v>
      </c>
      <c r="J239" s="19">
        <v>4800000</v>
      </c>
      <c r="K239" s="19">
        <v>4800000</v>
      </c>
      <c r="L239" s="19">
        <v>0</v>
      </c>
      <c r="M239" s="19">
        <v>-1800000</v>
      </c>
      <c r="N239" s="19">
        <v>0</v>
      </c>
      <c r="O239" s="19">
        <v>3000000</v>
      </c>
      <c r="P239" s="19">
        <v>0</v>
      </c>
      <c r="Q239" s="19">
        <v>0</v>
      </c>
      <c r="R239" s="19">
        <v>0</v>
      </c>
      <c r="S239" s="19">
        <v>0</v>
      </c>
      <c r="T239" s="19">
        <v>0</v>
      </c>
      <c r="U239" s="19">
        <v>0</v>
      </c>
      <c r="V239" s="19">
        <v>4800000</v>
      </c>
      <c r="W239" s="19">
        <v>0</v>
      </c>
      <c r="X239" s="19">
        <v>3000000</v>
      </c>
      <c r="Y239" s="20">
        <v>0</v>
      </c>
      <c r="Z239" s="20">
        <v>0</v>
      </c>
      <c r="AA239" s="20">
        <v>0</v>
      </c>
      <c r="AB239" s="21">
        <v>0</v>
      </c>
    </row>
    <row r="240" spans="1:28" outlineLevel="2" x14ac:dyDescent="0.25">
      <c r="A240" s="15" t="s">
        <v>29</v>
      </c>
      <c r="B240" s="16" t="s">
        <v>30</v>
      </c>
      <c r="C240" s="16" t="s">
        <v>64</v>
      </c>
      <c r="D240" s="16" t="s">
        <v>79</v>
      </c>
      <c r="E240" s="16"/>
      <c r="F240" s="16" t="s">
        <v>33</v>
      </c>
      <c r="G240" s="16">
        <v>1120</v>
      </c>
      <c r="H240" s="16">
        <v>3480</v>
      </c>
      <c r="I240" s="17" t="s">
        <v>80</v>
      </c>
      <c r="J240" s="19">
        <v>3972416</v>
      </c>
      <c r="K240" s="19">
        <v>3972416</v>
      </c>
      <c r="L240" s="19">
        <v>0</v>
      </c>
      <c r="M240" s="19">
        <v>0</v>
      </c>
      <c r="N240" s="19">
        <v>0</v>
      </c>
      <c r="O240" s="19">
        <v>3972416</v>
      </c>
      <c r="P240" s="19">
        <v>0</v>
      </c>
      <c r="Q240" s="19">
        <v>993104</v>
      </c>
      <c r="R240" s="19">
        <v>0</v>
      </c>
      <c r="S240" s="19">
        <v>0</v>
      </c>
      <c r="T240" s="19">
        <v>0</v>
      </c>
      <c r="U240" s="19">
        <v>0</v>
      </c>
      <c r="V240" s="19">
        <v>2979312</v>
      </c>
      <c r="W240" s="19">
        <v>0</v>
      </c>
      <c r="X240" s="19">
        <v>2979312</v>
      </c>
      <c r="Y240" s="20">
        <v>0</v>
      </c>
      <c r="Z240" s="20">
        <v>0</v>
      </c>
      <c r="AA240" s="20">
        <v>0.25</v>
      </c>
      <c r="AB240" s="21">
        <v>0.25</v>
      </c>
    </row>
    <row r="241" spans="1:28" outlineLevel="2" x14ac:dyDescent="0.25">
      <c r="A241" s="15" t="s">
        <v>29</v>
      </c>
      <c r="B241" s="16" t="s">
        <v>30</v>
      </c>
      <c r="C241" s="16" t="s">
        <v>64</v>
      </c>
      <c r="D241" s="16" t="s">
        <v>81</v>
      </c>
      <c r="E241" s="16"/>
      <c r="F241" s="16" t="s">
        <v>33</v>
      </c>
      <c r="G241" s="16">
        <v>1120</v>
      </c>
      <c r="H241" s="16">
        <v>3480</v>
      </c>
      <c r="I241" s="17" t="s">
        <v>82</v>
      </c>
      <c r="J241" s="19">
        <v>59305587</v>
      </c>
      <c r="K241" s="19">
        <v>59305587</v>
      </c>
      <c r="L241" s="19">
        <v>0</v>
      </c>
      <c r="M241" s="19">
        <v>20809375</v>
      </c>
      <c r="N241" s="19">
        <v>0</v>
      </c>
      <c r="O241" s="19">
        <v>80114962</v>
      </c>
      <c r="P241" s="19">
        <v>0</v>
      </c>
      <c r="Q241" s="19">
        <v>15759429</v>
      </c>
      <c r="R241" s="19">
        <v>0</v>
      </c>
      <c r="S241" s="19">
        <v>3154900</v>
      </c>
      <c r="T241" s="19">
        <v>3154900</v>
      </c>
      <c r="U241" s="19">
        <v>854200</v>
      </c>
      <c r="V241" s="19">
        <v>40391258</v>
      </c>
      <c r="W241" s="19">
        <v>0</v>
      </c>
      <c r="X241" s="19">
        <v>61200633</v>
      </c>
      <c r="Y241" s="20">
        <v>5.3197348843372884E-2</v>
      </c>
      <c r="Z241" s="20">
        <v>3.9379660443451252E-2</v>
      </c>
      <c r="AA241" s="20">
        <v>0.19671018504633378</v>
      </c>
      <c r="AB241" s="21">
        <v>0.23608984548978504</v>
      </c>
    </row>
    <row r="242" spans="1:28" outlineLevel="2" x14ac:dyDescent="0.25">
      <c r="A242" s="15" t="s">
        <v>29</v>
      </c>
      <c r="B242" s="16" t="s">
        <v>30</v>
      </c>
      <c r="C242" s="16" t="s">
        <v>64</v>
      </c>
      <c r="D242" s="16" t="s">
        <v>83</v>
      </c>
      <c r="E242" s="16"/>
      <c r="F242" s="16" t="s">
        <v>33</v>
      </c>
      <c r="G242" s="16">
        <v>1120</v>
      </c>
      <c r="H242" s="16">
        <v>3480</v>
      </c>
      <c r="I242" s="17" t="s">
        <v>84</v>
      </c>
      <c r="J242" s="19">
        <v>13000000</v>
      </c>
      <c r="K242" s="19">
        <v>13000000</v>
      </c>
      <c r="L242" s="19">
        <v>0</v>
      </c>
      <c r="M242" s="19">
        <v>-1000000</v>
      </c>
      <c r="N242" s="19">
        <v>0</v>
      </c>
      <c r="O242" s="19">
        <v>12000000</v>
      </c>
      <c r="P242" s="19">
        <v>0</v>
      </c>
      <c r="Q242" s="19">
        <v>1468980.69</v>
      </c>
      <c r="R242" s="19">
        <v>0</v>
      </c>
      <c r="S242" s="19">
        <v>5234832.25</v>
      </c>
      <c r="T242" s="19">
        <v>5234832.25</v>
      </c>
      <c r="U242" s="19">
        <v>187.06</v>
      </c>
      <c r="V242" s="19">
        <v>6296187.0599999996</v>
      </c>
      <c r="W242" s="19">
        <v>0</v>
      </c>
      <c r="X242" s="19">
        <v>5296187.0600000005</v>
      </c>
      <c r="Y242" s="20">
        <v>0.40267940384615386</v>
      </c>
      <c r="Z242" s="20">
        <v>0.43623602083333335</v>
      </c>
      <c r="AA242" s="20">
        <v>0.12241505749999999</v>
      </c>
      <c r="AB242" s="21">
        <v>0.55865107833333338</v>
      </c>
    </row>
    <row r="243" spans="1:28" outlineLevel="2" x14ac:dyDescent="0.25">
      <c r="A243" s="15" t="s">
        <v>29</v>
      </c>
      <c r="B243" s="16" t="s">
        <v>30</v>
      </c>
      <c r="C243" s="16" t="s">
        <v>64</v>
      </c>
      <c r="D243" s="16" t="s">
        <v>85</v>
      </c>
      <c r="E243" s="16"/>
      <c r="F243" s="16" t="s">
        <v>33</v>
      </c>
      <c r="G243" s="16">
        <v>1120</v>
      </c>
      <c r="H243" s="16">
        <v>3480</v>
      </c>
      <c r="I243" s="17" t="s">
        <v>86</v>
      </c>
      <c r="J243" s="19">
        <v>13000000</v>
      </c>
      <c r="K243" s="19">
        <v>13000000</v>
      </c>
      <c r="L243" s="19">
        <v>0</v>
      </c>
      <c r="M243" s="19">
        <v>-1400000</v>
      </c>
      <c r="N243" s="19">
        <v>0</v>
      </c>
      <c r="O243" s="19">
        <v>11600000</v>
      </c>
      <c r="P243" s="19">
        <v>0</v>
      </c>
      <c r="Q243" s="19">
        <v>1820616</v>
      </c>
      <c r="R243" s="19">
        <v>0</v>
      </c>
      <c r="S243" s="19">
        <v>2343667</v>
      </c>
      <c r="T243" s="19">
        <v>2343667</v>
      </c>
      <c r="U243" s="19">
        <v>2335717</v>
      </c>
      <c r="V243" s="19">
        <v>8835717</v>
      </c>
      <c r="W243" s="19">
        <v>0</v>
      </c>
      <c r="X243" s="19">
        <v>7435717</v>
      </c>
      <c r="Y243" s="20">
        <v>0.18028207692307693</v>
      </c>
      <c r="Z243" s="20">
        <v>0.20204025862068967</v>
      </c>
      <c r="AA243" s="20">
        <v>0.1569496551724138</v>
      </c>
      <c r="AB243" s="21">
        <v>0.35898991379310347</v>
      </c>
    </row>
    <row r="244" spans="1:28" outlineLevel="2" x14ac:dyDescent="0.25">
      <c r="A244" s="15" t="s">
        <v>29</v>
      </c>
      <c r="B244" s="16" t="s">
        <v>30</v>
      </c>
      <c r="C244" s="16" t="s">
        <v>64</v>
      </c>
      <c r="D244" s="16" t="s">
        <v>87</v>
      </c>
      <c r="E244" s="16"/>
      <c r="F244" s="16" t="s">
        <v>33</v>
      </c>
      <c r="G244" s="16">
        <v>1120</v>
      </c>
      <c r="H244" s="16">
        <v>3480</v>
      </c>
      <c r="I244" s="17" t="s">
        <v>88</v>
      </c>
      <c r="J244" s="19">
        <v>240000</v>
      </c>
      <c r="K244" s="19">
        <v>240000</v>
      </c>
      <c r="L244" s="19">
        <v>0</v>
      </c>
      <c r="M244" s="19">
        <v>-60000</v>
      </c>
      <c r="N244" s="19">
        <v>0</v>
      </c>
      <c r="O244" s="19">
        <v>180000</v>
      </c>
      <c r="P244" s="19">
        <v>0</v>
      </c>
      <c r="Q244" s="19">
        <v>5125</v>
      </c>
      <c r="R244" s="19">
        <v>0</v>
      </c>
      <c r="S244" s="19">
        <v>114875</v>
      </c>
      <c r="T244" s="19">
        <v>114875</v>
      </c>
      <c r="U244" s="19">
        <v>0</v>
      </c>
      <c r="V244" s="19">
        <v>120000</v>
      </c>
      <c r="W244" s="19">
        <v>0</v>
      </c>
      <c r="X244" s="19">
        <v>60000</v>
      </c>
      <c r="Y244" s="20">
        <v>0.47864583333333333</v>
      </c>
      <c r="Z244" s="20">
        <v>0.6381944444444444</v>
      </c>
      <c r="AA244" s="20">
        <v>2.8472222222222222E-2</v>
      </c>
      <c r="AB244" s="21">
        <v>0.66666666666666663</v>
      </c>
    </row>
    <row r="245" spans="1:28" ht="180" outlineLevel="2" x14ac:dyDescent="0.25">
      <c r="A245" s="15" t="s">
        <v>29</v>
      </c>
      <c r="B245" s="16" t="s">
        <v>30</v>
      </c>
      <c r="C245" s="16" t="s">
        <v>64</v>
      </c>
      <c r="D245" s="16" t="s">
        <v>89</v>
      </c>
      <c r="E245" s="16"/>
      <c r="F245" s="16" t="s">
        <v>33</v>
      </c>
      <c r="G245" s="16">
        <v>1120</v>
      </c>
      <c r="H245" s="16">
        <v>3480</v>
      </c>
      <c r="I245" s="17" t="s">
        <v>90</v>
      </c>
      <c r="J245" s="19">
        <v>16861800</v>
      </c>
      <c r="K245" s="19">
        <v>16861800</v>
      </c>
      <c r="L245" s="19">
        <v>0</v>
      </c>
      <c r="M245" s="19">
        <v>-2340000</v>
      </c>
      <c r="N245" s="19">
        <v>0</v>
      </c>
      <c r="O245" s="19">
        <v>14521800</v>
      </c>
      <c r="P245" s="19">
        <v>0</v>
      </c>
      <c r="Q245" s="19">
        <v>1444705</v>
      </c>
      <c r="R245" s="19">
        <v>0</v>
      </c>
      <c r="S245" s="19">
        <v>0</v>
      </c>
      <c r="T245" s="19">
        <v>0</v>
      </c>
      <c r="U245" s="19">
        <v>4529345</v>
      </c>
      <c r="V245" s="19">
        <v>15417095</v>
      </c>
      <c r="W245" s="19">
        <v>0</v>
      </c>
      <c r="X245" s="19">
        <v>13077095</v>
      </c>
      <c r="Y245" s="20">
        <v>0</v>
      </c>
      <c r="Z245" s="20">
        <v>0</v>
      </c>
      <c r="AA245" s="20">
        <v>9.9485256648624829E-2</v>
      </c>
      <c r="AB245" s="21">
        <v>9.9485256648624829E-2</v>
      </c>
    </row>
    <row r="246" spans="1:28" outlineLevel="2" x14ac:dyDescent="0.25">
      <c r="A246" s="15" t="s">
        <v>29</v>
      </c>
      <c r="B246" s="16" t="s">
        <v>30</v>
      </c>
      <c r="C246" s="16" t="s">
        <v>64</v>
      </c>
      <c r="D246" s="16" t="s">
        <v>91</v>
      </c>
      <c r="E246" s="16"/>
      <c r="F246" s="16" t="s">
        <v>33</v>
      </c>
      <c r="G246" s="16">
        <v>1120</v>
      </c>
      <c r="H246" s="16">
        <v>3480</v>
      </c>
      <c r="I246" s="17" t="s">
        <v>92</v>
      </c>
      <c r="J246" s="19">
        <v>9600000</v>
      </c>
      <c r="K246" s="19">
        <v>9600000</v>
      </c>
      <c r="L246" s="19">
        <v>0</v>
      </c>
      <c r="M246" s="19">
        <v>0</v>
      </c>
      <c r="N246" s="19">
        <v>0</v>
      </c>
      <c r="O246" s="19">
        <v>9600000</v>
      </c>
      <c r="P246" s="19">
        <v>0</v>
      </c>
      <c r="Q246" s="19">
        <v>0</v>
      </c>
      <c r="R246" s="19">
        <v>0</v>
      </c>
      <c r="S246" s="19">
        <v>0</v>
      </c>
      <c r="T246" s="19">
        <v>0</v>
      </c>
      <c r="U246" s="19">
        <v>9600000</v>
      </c>
      <c r="V246" s="19">
        <v>9600000</v>
      </c>
      <c r="W246" s="19">
        <v>0</v>
      </c>
      <c r="X246" s="19">
        <v>9600000</v>
      </c>
      <c r="Y246" s="20">
        <v>0</v>
      </c>
      <c r="Z246" s="20">
        <v>0</v>
      </c>
      <c r="AA246" s="20">
        <v>0</v>
      </c>
      <c r="AB246" s="21">
        <v>0</v>
      </c>
    </row>
    <row r="247" spans="1:28" ht="45" outlineLevel="2" x14ac:dyDescent="0.25">
      <c r="A247" s="15" t="s">
        <v>29</v>
      </c>
      <c r="B247" s="16" t="s">
        <v>30</v>
      </c>
      <c r="C247" s="16" t="s">
        <v>64</v>
      </c>
      <c r="D247" s="16" t="s">
        <v>93</v>
      </c>
      <c r="E247" s="16"/>
      <c r="F247" s="16" t="s">
        <v>33</v>
      </c>
      <c r="G247" s="16">
        <v>1120</v>
      </c>
      <c r="H247" s="16">
        <v>3480</v>
      </c>
      <c r="I247" s="17" t="s">
        <v>94</v>
      </c>
      <c r="J247" s="19">
        <v>69393800</v>
      </c>
      <c r="K247" s="19">
        <v>69393800</v>
      </c>
      <c r="L247" s="19">
        <v>0</v>
      </c>
      <c r="M247" s="19">
        <v>0</v>
      </c>
      <c r="N247" s="19">
        <v>0</v>
      </c>
      <c r="O247" s="19">
        <v>69393800</v>
      </c>
      <c r="P247" s="19">
        <v>0</v>
      </c>
      <c r="Q247" s="19">
        <v>0</v>
      </c>
      <c r="R247" s="19">
        <v>0</v>
      </c>
      <c r="S247" s="19">
        <v>0</v>
      </c>
      <c r="T247" s="19">
        <v>0</v>
      </c>
      <c r="U247" s="19">
        <v>65000000</v>
      </c>
      <c r="V247" s="19">
        <v>69393800</v>
      </c>
      <c r="W247" s="19">
        <v>0</v>
      </c>
      <c r="X247" s="19">
        <v>69393800</v>
      </c>
      <c r="Y247" s="20">
        <v>0</v>
      </c>
      <c r="Z247" s="20">
        <v>0</v>
      </c>
      <c r="AA247" s="20">
        <v>0</v>
      </c>
      <c r="AB247" s="21">
        <v>0</v>
      </c>
    </row>
    <row r="248" spans="1:28" ht="30" outlineLevel="2" x14ac:dyDescent="0.25">
      <c r="A248" s="15" t="s">
        <v>198</v>
      </c>
      <c r="B248" s="16" t="s">
        <v>30</v>
      </c>
      <c r="C248" s="16" t="s">
        <v>64</v>
      </c>
      <c r="D248" s="16" t="s">
        <v>199</v>
      </c>
      <c r="E248" s="16"/>
      <c r="F248" s="16" t="s">
        <v>33</v>
      </c>
      <c r="G248" s="16">
        <v>1120</v>
      </c>
      <c r="H248" s="16">
        <v>3480</v>
      </c>
      <c r="I248" s="17" t="s">
        <v>200</v>
      </c>
      <c r="J248" s="19">
        <v>2662653205</v>
      </c>
      <c r="K248" s="19">
        <v>2662653205</v>
      </c>
      <c r="L248" s="19">
        <v>0</v>
      </c>
      <c r="M248" s="19">
        <v>-249522038</v>
      </c>
      <c r="N248" s="19">
        <v>0</v>
      </c>
      <c r="O248" s="19">
        <v>2413131167</v>
      </c>
      <c r="P248" s="19">
        <v>0</v>
      </c>
      <c r="Q248" s="19">
        <v>192542240.13999999</v>
      </c>
      <c r="R248" s="19">
        <v>0</v>
      </c>
      <c r="S248" s="19">
        <v>247329718.52000001</v>
      </c>
      <c r="T248" s="19">
        <v>247329718.52000001</v>
      </c>
      <c r="U248" s="19">
        <v>382314497.52999997</v>
      </c>
      <c r="V248" s="19">
        <v>2222781246.3400002</v>
      </c>
      <c r="W248" s="19">
        <v>0</v>
      </c>
      <c r="X248" s="19">
        <v>1973259208.3400002</v>
      </c>
      <c r="Y248" s="20">
        <v>9.2888446026526392E-2</v>
      </c>
      <c r="Z248" s="20">
        <v>0.10249327591565602</v>
      </c>
      <c r="AA248" s="20">
        <v>7.9789380193273182E-2</v>
      </c>
      <c r="AB248" s="21">
        <v>0.18228265610892919</v>
      </c>
    </row>
    <row r="249" spans="1:28" ht="30" outlineLevel="2" x14ac:dyDescent="0.25">
      <c r="A249" s="15" t="s">
        <v>198</v>
      </c>
      <c r="B249" s="16" t="s">
        <v>30</v>
      </c>
      <c r="C249" s="16" t="s">
        <v>64</v>
      </c>
      <c r="D249" s="16" t="s">
        <v>201</v>
      </c>
      <c r="E249" s="16"/>
      <c r="F249" s="16" t="s">
        <v>33</v>
      </c>
      <c r="G249" s="16">
        <v>1120</v>
      </c>
      <c r="H249" s="16">
        <v>3480</v>
      </c>
      <c r="I249" s="17" t="s">
        <v>202</v>
      </c>
      <c r="J249" s="19">
        <v>68000000</v>
      </c>
      <c r="K249" s="19">
        <v>68000000</v>
      </c>
      <c r="L249" s="19">
        <v>0</v>
      </c>
      <c r="M249" s="19">
        <v>0</v>
      </c>
      <c r="N249" s="19">
        <v>0</v>
      </c>
      <c r="O249" s="19">
        <v>68000000</v>
      </c>
      <c r="P249" s="19">
        <v>0</v>
      </c>
      <c r="Q249" s="19">
        <v>0</v>
      </c>
      <c r="R249" s="19">
        <v>0</v>
      </c>
      <c r="S249" s="19">
        <v>5184407.75</v>
      </c>
      <c r="T249" s="19">
        <v>5184407.75</v>
      </c>
      <c r="U249" s="19">
        <v>19482260.25</v>
      </c>
      <c r="V249" s="19">
        <v>62815592.25</v>
      </c>
      <c r="W249" s="19">
        <v>0</v>
      </c>
      <c r="X249" s="19">
        <v>62815592.25</v>
      </c>
      <c r="Y249" s="20">
        <v>7.6241290441176474E-2</v>
      </c>
      <c r="Z249" s="20">
        <v>7.6241290441176474E-2</v>
      </c>
      <c r="AA249" s="20">
        <v>0</v>
      </c>
      <c r="AB249" s="21">
        <v>7.6241290441176474E-2</v>
      </c>
    </row>
    <row r="250" spans="1:28" outlineLevel="2" x14ac:dyDescent="0.25">
      <c r="A250" s="15" t="s">
        <v>198</v>
      </c>
      <c r="B250" s="16" t="s">
        <v>30</v>
      </c>
      <c r="C250" s="16" t="s">
        <v>64</v>
      </c>
      <c r="D250" s="16" t="s">
        <v>203</v>
      </c>
      <c r="E250" s="16"/>
      <c r="F250" s="16" t="s">
        <v>33</v>
      </c>
      <c r="G250" s="16">
        <v>1120</v>
      </c>
      <c r="H250" s="16">
        <v>3480</v>
      </c>
      <c r="I250" s="17" t="s">
        <v>204</v>
      </c>
      <c r="J250" s="19">
        <v>241369780</v>
      </c>
      <c r="K250" s="19">
        <v>241369780</v>
      </c>
      <c r="L250" s="19">
        <v>0</v>
      </c>
      <c r="M250" s="19">
        <v>0</v>
      </c>
      <c r="N250" s="19">
        <v>0</v>
      </c>
      <c r="O250" s="19">
        <v>241369780</v>
      </c>
      <c r="P250" s="19">
        <v>0</v>
      </c>
      <c r="Q250" s="19">
        <v>57286613.539999999</v>
      </c>
      <c r="R250" s="19">
        <v>0</v>
      </c>
      <c r="S250" s="19">
        <v>17678210.460000001</v>
      </c>
      <c r="T250" s="19">
        <v>14056952.460000001</v>
      </c>
      <c r="U250" s="19">
        <v>6184700</v>
      </c>
      <c r="V250" s="19">
        <v>166404956</v>
      </c>
      <c r="W250" s="19">
        <v>0</v>
      </c>
      <c r="X250" s="19">
        <v>166404956</v>
      </c>
      <c r="Y250" s="20">
        <v>7.3241192248673384E-2</v>
      </c>
      <c r="Z250" s="20">
        <v>7.3241192248673384E-2</v>
      </c>
      <c r="AA250" s="20">
        <v>0.23733962694087055</v>
      </c>
      <c r="AB250" s="21">
        <v>0.31058081918954394</v>
      </c>
    </row>
    <row r="251" spans="1:28" outlineLevel="2" x14ac:dyDescent="0.25">
      <c r="A251" s="15" t="s">
        <v>198</v>
      </c>
      <c r="B251" s="16" t="s">
        <v>30</v>
      </c>
      <c r="C251" s="16" t="s">
        <v>64</v>
      </c>
      <c r="D251" s="16" t="s">
        <v>205</v>
      </c>
      <c r="E251" s="16"/>
      <c r="F251" s="16" t="s">
        <v>33</v>
      </c>
      <c r="G251" s="16">
        <v>1120</v>
      </c>
      <c r="H251" s="16">
        <v>3480</v>
      </c>
      <c r="I251" s="17" t="s">
        <v>206</v>
      </c>
      <c r="J251" s="19">
        <v>580497796</v>
      </c>
      <c r="K251" s="19">
        <v>580497796</v>
      </c>
      <c r="L251" s="19">
        <v>0</v>
      </c>
      <c r="M251" s="19">
        <v>0</v>
      </c>
      <c r="N251" s="19">
        <v>0</v>
      </c>
      <c r="O251" s="19">
        <v>580497796</v>
      </c>
      <c r="P251" s="19">
        <v>0</v>
      </c>
      <c r="Q251" s="19">
        <v>122820900.15000001</v>
      </c>
      <c r="R251" s="19">
        <v>0</v>
      </c>
      <c r="S251" s="19">
        <v>54013525.840000004</v>
      </c>
      <c r="T251" s="19">
        <v>53914263.450000003</v>
      </c>
      <c r="U251" s="19">
        <v>0.01</v>
      </c>
      <c r="V251" s="19">
        <v>403663370.00999999</v>
      </c>
      <c r="W251" s="19">
        <v>0</v>
      </c>
      <c r="X251" s="19">
        <v>403663370.00999999</v>
      </c>
      <c r="Y251" s="20">
        <v>9.3046909414967016E-2</v>
      </c>
      <c r="Z251" s="20">
        <v>9.3046909414967016E-2</v>
      </c>
      <c r="AA251" s="20">
        <v>0.21157858134227955</v>
      </c>
      <c r="AB251" s="21">
        <v>0.30462549075724654</v>
      </c>
    </row>
    <row r="252" spans="1:28" outlineLevel="2" x14ac:dyDescent="0.25">
      <c r="A252" s="15" t="s">
        <v>198</v>
      </c>
      <c r="B252" s="16" t="s">
        <v>30</v>
      </c>
      <c r="C252" s="16" t="s">
        <v>64</v>
      </c>
      <c r="D252" s="16" t="s">
        <v>207</v>
      </c>
      <c r="E252" s="16"/>
      <c r="F252" s="16" t="s">
        <v>33</v>
      </c>
      <c r="G252" s="16">
        <v>1120</v>
      </c>
      <c r="H252" s="16">
        <v>3480</v>
      </c>
      <c r="I252" s="17" t="s">
        <v>208</v>
      </c>
      <c r="J252" s="19">
        <v>30000000</v>
      </c>
      <c r="K252" s="19">
        <v>30000000</v>
      </c>
      <c r="L252" s="19">
        <v>0</v>
      </c>
      <c r="M252" s="19">
        <v>-15000000</v>
      </c>
      <c r="N252" s="19">
        <v>0</v>
      </c>
      <c r="O252" s="19">
        <v>15000000</v>
      </c>
      <c r="P252" s="19">
        <v>0</v>
      </c>
      <c r="Q252" s="19">
        <v>1785159.35</v>
      </c>
      <c r="R252" s="19">
        <v>0</v>
      </c>
      <c r="S252" s="19">
        <v>8576.7000000000007</v>
      </c>
      <c r="T252" s="19">
        <v>8576.7000000000007</v>
      </c>
      <c r="U252" s="19">
        <v>13206263.949999999</v>
      </c>
      <c r="V252" s="19">
        <v>28206263.949999999</v>
      </c>
      <c r="W252" s="19">
        <v>0</v>
      </c>
      <c r="X252" s="19">
        <v>13206263.950000001</v>
      </c>
      <c r="Y252" s="20">
        <v>2.8589000000000002E-4</v>
      </c>
      <c r="Z252" s="20">
        <v>5.7178000000000003E-4</v>
      </c>
      <c r="AA252" s="20">
        <v>0.11901062333333334</v>
      </c>
      <c r="AB252" s="21">
        <v>0.11958240333333334</v>
      </c>
    </row>
    <row r="253" spans="1:28" outlineLevel="2" x14ac:dyDescent="0.25">
      <c r="A253" s="15" t="s">
        <v>198</v>
      </c>
      <c r="B253" s="16" t="s">
        <v>30</v>
      </c>
      <c r="C253" s="16" t="s">
        <v>64</v>
      </c>
      <c r="D253" s="16" t="s">
        <v>209</v>
      </c>
      <c r="E253" s="16"/>
      <c r="F253" s="16" t="s">
        <v>33</v>
      </c>
      <c r="G253" s="16">
        <v>1120</v>
      </c>
      <c r="H253" s="16">
        <v>3480</v>
      </c>
      <c r="I253" s="17" t="s">
        <v>210</v>
      </c>
      <c r="J253" s="19">
        <v>194322016</v>
      </c>
      <c r="K253" s="19">
        <v>194322016</v>
      </c>
      <c r="L253" s="19">
        <v>0</v>
      </c>
      <c r="M253" s="19">
        <v>0</v>
      </c>
      <c r="N253" s="19">
        <v>0</v>
      </c>
      <c r="O253" s="19">
        <v>194322016</v>
      </c>
      <c r="P253" s="19">
        <v>0</v>
      </c>
      <c r="Q253" s="19">
        <v>56227852.57</v>
      </c>
      <c r="R253" s="19">
        <v>0</v>
      </c>
      <c r="S253" s="19">
        <v>18547916.329999998</v>
      </c>
      <c r="T253" s="19">
        <v>9479850.8100000005</v>
      </c>
      <c r="U253" s="19">
        <v>25739340.91</v>
      </c>
      <c r="V253" s="19">
        <v>119546247.09999999</v>
      </c>
      <c r="W253" s="19">
        <v>0</v>
      </c>
      <c r="X253" s="19">
        <v>119546247.10000001</v>
      </c>
      <c r="Y253" s="20">
        <v>9.5449381968124483E-2</v>
      </c>
      <c r="Z253" s="20">
        <v>9.5449381968124483E-2</v>
      </c>
      <c r="AA253" s="20">
        <v>0.28935399975471643</v>
      </c>
      <c r="AB253" s="21">
        <v>0.3848033817228409</v>
      </c>
    </row>
    <row r="254" spans="1:28" outlineLevel="2" x14ac:dyDescent="0.25">
      <c r="A254" s="15" t="s">
        <v>198</v>
      </c>
      <c r="B254" s="16" t="s">
        <v>30</v>
      </c>
      <c r="C254" s="16" t="s">
        <v>64</v>
      </c>
      <c r="D254" s="16" t="s">
        <v>211</v>
      </c>
      <c r="E254" s="16"/>
      <c r="F254" s="16" t="s">
        <v>33</v>
      </c>
      <c r="G254" s="16">
        <v>1120</v>
      </c>
      <c r="H254" s="16">
        <v>3480</v>
      </c>
      <c r="I254" s="17" t="s">
        <v>212</v>
      </c>
      <c r="J254" s="19">
        <v>12287122</v>
      </c>
      <c r="K254" s="19">
        <v>12287122</v>
      </c>
      <c r="L254" s="19">
        <v>0</v>
      </c>
      <c r="M254" s="19">
        <v>0</v>
      </c>
      <c r="N254" s="19">
        <v>0</v>
      </c>
      <c r="O254" s="19">
        <v>12287122</v>
      </c>
      <c r="P254" s="19">
        <v>0</v>
      </c>
      <c r="Q254" s="19">
        <v>4974824.43</v>
      </c>
      <c r="R254" s="19">
        <v>0</v>
      </c>
      <c r="S254" s="19">
        <v>894782.01</v>
      </c>
      <c r="T254" s="19">
        <v>894782.01</v>
      </c>
      <c r="U254" s="19">
        <v>24826.560000000001</v>
      </c>
      <c r="V254" s="19">
        <v>6417515.5599999996</v>
      </c>
      <c r="W254" s="19">
        <v>0</v>
      </c>
      <c r="X254" s="19">
        <v>6417515.5600000005</v>
      </c>
      <c r="Y254" s="20">
        <v>7.2822749704934978E-2</v>
      </c>
      <c r="Z254" s="20">
        <v>7.2822749704934978E-2</v>
      </c>
      <c r="AA254" s="20">
        <v>0.40488117803339135</v>
      </c>
      <c r="AB254" s="21">
        <v>0.47770392773832632</v>
      </c>
    </row>
    <row r="255" spans="1:28" outlineLevel="2" x14ac:dyDescent="0.25">
      <c r="A255" s="15" t="s">
        <v>198</v>
      </c>
      <c r="B255" s="16" t="s">
        <v>30</v>
      </c>
      <c r="C255" s="16" t="s">
        <v>64</v>
      </c>
      <c r="D255" s="16" t="s">
        <v>65</v>
      </c>
      <c r="E255" s="16"/>
      <c r="F255" s="16" t="s">
        <v>33</v>
      </c>
      <c r="G255" s="16">
        <v>1120</v>
      </c>
      <c r="H255" s="16">
        <v>3480</v>
      </c>
      <c r="I255" s="17" t="s">
        <v>66</v>
      </c>
      <c r="J255" s="19">
        <v>38857250</v>
      </c>
      <c r="K255" s="19">
        <v>38857250</v>
      </c>
      <c r="L255" s="19">
        <v>0</v>
      </c>
      <c r="M255" s="19">
        <v>0</v>
      </c>
      <c r="N255" s="19">
        <v>0</v>
      </c>
      <c r="O255" s="19">
        <v>38857250</v>
      </c>
      <c r="P255" s="19">
        <v>0</v>
      </c>
      <c r="Q255" s="19">
        <v>7186800</v>
      </c>
      <c r="R255" s="19">
        <v>0</v>
      </c>
      <c r="S255" s="19">
        <v>1158973.2</v>
      </c>
      <c r="T255" s="19">
        <v>1158973.2</v>
      </c>
      <c r="U255" s="19">
        <v>1535976.8</v>
      </c>
      <c r="V255" s="19">
        <v>30511476.800000001</v>
      </c>
      <c r="W255" s="19">
        <v>0</v>
      </c>
      <c r="X255" s="19">
        <v>30511476.800000001</v>
      </c>
      <c r="Y255" s="20">
        <v>2.9826433934465255E-2</v>
      </c>
      <c r="Z255" s="20">
        <v>2.9826433934465255E-2</v>
      </c>
      <c r="AA255" s="20">
        <v>0.18495390178152082</v>
      </c>
      <c r="AB255" s="21">
        <v>0.21478033571598609</v>
      </c>
    </row>
    <row r="256" spans="1:28" outlineLevel="2" x14ac:dyDescent="0.25">
      <c r="A256" s="15" t="s">
        <v>198</v>
      </c>
      <c r="B256" s="16" t="s">
        <v>30</v>
      </c>
      <c r="C256" s="16" t="s">
        <v>64</v>
      </c>
      <c r="D256" s="16" t="s">
        <v>213</v>
      </c>
      <c r="E256" s="16"/>
      <c r="F256" s="16" t="s">
        <v>33</v>
      </c>
      <c r="G256" s="16">
        <v>1120</v>
      </c>
      <c r="H256" s="16">
        <v>3480</v>
      </c>
      <c r="I256" s="17" t="s">
        <v>214</v>
      </c>
      <c r="J256" s="19">
        <v>1250000</v>
      </c>
      <c r="K256" s="19">
        <v>1250000</v>
      </c>
      <c r="L256" s="19">
        <v>0</v>
      </c>
      <c r="M256" s="19">
        <v>0</v>
      </c>
      <c r="N256" s="19">
        <v>0</v>
      </c>
      <c r="O256" s="19">
        <v>1250000</v>
      </c>
      <c r="P256" s="19">
        <v>0</v>
      </c>
      <c r="Q256" s="19">
        <v>1250000</v>
      </c>
      <c r="R256" s="19">
        <v>0</v>
      </c>
      <c r="S256" s="19">
        <v>0</v>
      </c>
      <c r="T256" s="19">
        <v>0</v>
      </c>
      <c r="U256" s="19">
        <v>0</v>
      </c>
      <c r="V256" s="19">
        <v>0</v>
      </c>
      <c r="W256" s="19">
        <v>0</v>
      </c>
      <c r="X256" s="19">
        <v>0</v>
      </c>
      <c r="Y256" s="20">
        <v>0</v>
      </c>
      <c r="Z256" s="20">
        <v>0</v>
      </c>
      <c r="AA256" s="20">
        <v>1</v>
      </c>
      <c r="AB256" s="21">
        <v>1</v>
      </c>
    </row>
    <row r="257" spans="1:28" ht="30" outlineLevel="2" x14ac:dyDescent="0.25">
      <c r="A257" s="15" t="s">
        <v>198</v>
      </c>
      <c r="B257" s="16" t="s">
        <v>30</v>
      </c>
      <c r="C257" s="16" t="s">
        <v>64</v>
      </c>
      <c r="D257" s="16" t="s">
        <v>215</v>
      </c>
      <c r="E257" s="16"/>
      <c r="F257" s="16" t="s">
        <v>33</v>
      </c>
      <c r="G257" s="16">
        <v>1120</v>
      </c>
      <c r="H257" s="16">
        <v>3480</v>
      </c>
      <c r="I257" s="17" t="s">
        <v>216</v>
      </c>
      <c r="J257" s="19">
        <v>67868301</v>
      </c>
      <c r="K257" s="19">
        <v>67868301</v>
      </c>
      <c r="L257" s="19">
        <v>0</v>
      </c>
      <c r="M257" s="19">
        <v>0</v>
      </c>
      <c r="N257" s="19">
        <v>0</v>
      </c>
      <c r="O257" s="19">
        <v>67868301</v>
      </c>
      <c r="P257" s="19">
        <v>0</v>
      </c>
      <c r="Q257" s="19">
        <v>1300000</v>
      </c>
      <c r="R257" s="19">
        <v>0</v>
      </c>
      <c r="S257" s="19">
        <v>0</v>
      </c>
      <c r="T257" s="19">
        <v>0</v>
      </c>
      <c r="U257" s="19">
        <v>66568301</v>
      </c>
      <c r="V257" s="19">
        <v>66568301</v>
      </c>
      <c r="W257" s="19">
        <v>0</v>
      </c>
      <c r="X257" s="19">
        <v>66568301</v>
      </c>
      <c r="Y257" s="20">
        <v>0</v>
      </c>
      <c r="Z257" s="20">
        <v>0</v>
      </c>
      <c r="AA257" s="20">
        <v>1.9154745011224019E-2</v>
      </c>
      <c r="AB257" s="21">
        <v>1.9154745011224019E-2</v>
      </c>
    </row>
    <row r="258" spans="1:28" ht="30" outlineLevel="2" x14ac:dyDescent="0.25">
      <c r="A258" s="15" t="s">
        <v>198</v>
      </c>
      <c r="B258" s="16" t="s">
        <v>30</v>
      </c>
      <c r="C258" s="16" t="s">
        <v>64</v>
      </c>
      <c r="D258" s="16" t="s">
        <v>69</v>
      </c>
      <c r="E258" s="16"/>
      <c r="F258" s="16" t="s">
        <v>33</v>
      </c>
      <c r="G258" s="16">
        <v>1120</v>
      </c>
      <c r="H258" s="16">
        <v>3480</v>
      </c>
      <c r="I258" s="17" t="s">
        <v>70</v>
      </c>
      <c r="J258" s="19">
        <v>178080747</v>
      </c>
      <c r="K258" s="19">
        <v>178080747</v>
      </c>
      <c r="L258" s="19">
        <v>0</v>
      </c>
      <c r="M258" s="19">
        <v>-26273025</v>
      </c>
      <c r="N258" s="19">
        <v>0</v>
      </c>
      <c r="O258" s="19">
        <v>151807722</v>
      </c>
      <c r="P258" s="19">
        <v>0</v>
      </c>
      <c r="Q258" s="19">
        <v>21221400</v>
      </c>
      <c r="R258" s="19">
        <v>0</v>
      </c>
      <c r="S258" s="19">
        <v>0</v>
      </c>
      <c r="T258" s="19">
        <v>0</v>
      </c>
      <c r="U258" s="19">
        <v>130586322</v>
      </c>
      <c r="V258" s="19">
        <v>156859347</v>
      </c>
      <c r="W258" s="19">
        <v>0</v>
      </c>
      <c r="X258" s="19">
        <v>130586322</v>
      </c>
      <c r="Y258" s="20">
        <v>0</v>
      </c>
      <c r="Z258" s="20">
        <v>0</v>
      </c>
      <c r="AA258" s="20">
        <v>0.13979130784928057</v>
      </c>
      <c r="AB258" s="21">
        <v>0.13979130784928057</v>
      </c>
    </row>
    <row r="259" spans="1:28" ht="150" outlineLevel="2" x14ac:dyDescent="0.25">
      <c r="A259" s="15" t="s">
        <v>198</v>
      </c>
      <c r="B259" s="16" t="s">
        <v>30</v>
      </c>
      <c r="C259" s="16" t="s">
        <v>64</v>
      </c>
      <c r="D259" s="16" t="s">
        <v>217</v>
      </c>
      <c r="E259" s="16"/>
      <c r="F259" s="16" t="s">
        <v>33</v>
      </c>
      <c r="G259" s="16">
        <v>1120</v>
      </c>
      <c r="H259" s="16">
        <v>3480</v>
      </c>
      <c r="I259" s="17" t="s">
        <v>218</v>
      </c>
      <c r="J259" s="19">
        <v>25000000</v>
      </c>
      <c r="K259" s="19">
        <v>25000000</v>
      </c>
      <c r="L259" s="19">
        <v>0</v>
      </c>
      <c r="M259" s="19">
        <v>-10000000</v>
      </c>
      <c r="N259" s="19">
        <v>0</v>
      </c>
      <c r="O259" s="19">
        <v>15000000</v>
      </c>
      <c r="P259" s="19">
        <v>0</v>
      </c>
      <c r="Q259" s="19">
        <v>0</v>
      </c>
      <c r="R259" s="19">
        <v>0</v>
      </c>
      <c r="S259" s="19">
        <v>0</v>
      </c>
      <c r="T259" s="19">
        <v>0</v>
      </c>
      <c r="U259" s="19">
        <v>15000000</v>
      </c>
      <c r="V259" s="19">
        <v>25000000</v>
      </c>
      <c r="W259" s="19">
        <v>0</v>
      </c>
      <c r="X259" s="19">
        <v>15000000</v>
      </c>
      <c r="Y259" s="20">
        <v>0</v>
      </c>
      <c r="Z259" s="20">
        <v>0</v>
      </c>
      <c r="AA259" s="20">
        <v>0</v>
      </c>
      <c r="AB259" s="21">
        <v>0</v>
      </c>
    </row>
    <row r="260" spans="1:28" ht="195" outlineLevel="2" x14ac:dyDescent="0.25">
      <c r="A260" s="15" t="s">
        <v>198</v>
      </c>
      <c r="B260" s="16" t="s">
        <v>30</v>
      </c>
      <c r="C260" s="16" t="s">
        <v>64</v>
      </c>
      <c r="D260" s="16" t="s">
        <v>75</v>
      </c>
      <c r="E260" s="16"/>
      <c r="F260" s="16" t="s">
        <v>33</v>
      </c>
      <c r="G260" s="16">
        <v>1120</v>
      </c>
      <c r="H260" s="16">
        <v>3480</v>
      </c>
      <c r="I260" s="17" t="s">
        <v>219</v>
      </c>
      <c r="J260" s="19">
        <v>809184880</v>
      </c>
      <c r="K260" s="19">
        <v>809184880</v>
      </c>
      <c r="L260" s="19">
        <v>0</v>
      </c>
      <c r="M260" s="19">
        <v>269722038</v>
      </c>
      <c r="N260" s="19">
        <v>0</v>
      </c>
      <c r="O260" s="19">
        <v>1078906918</v>
      </c>
      <c r="P260" s="19">
        <v>4000000</v>
      </c>
      <c r="Q260" s="19">
        <v>418562229.49000001</v>
      </c>
      <c r="R260" s="19">
        <v>0</v>
      </c>
      <c r="S260" s="19">
        <v>151611545.93000001</v>
      </c>
      <c r="T260" s="19">
        <v>151611545.93000001</v>
      </c>
      <c r="U260" s="19">
        <v>30077605.579999998</v>
      </c>
      <c r="V260" s="19">
        <v>235011104.58000001</v>
      </c>
      <c r="W260" s="19">
        <v>0</v>
      </c>
      <c r="X260" s="19">
        <v>504733142.57999998</v>
      </c>
      <c r="Y260" s="20">
        <v>0.18736329567848575</v>
      </c>
      <c r="Z260" s="20">
        <v>0.14052328648614709</v>
      </c>
      <c r="AA260" s="20">
        <v>0.39165772546283739</v>
      </c>
      <c r="AB260" s="21">
        <v>0.53218101194898448</v>
      </c>
    </row>
    <row r="261" spans="1:28" ht="165" outlineLevel="2" x14ac:dyDescent="0.25">
      <c r="A261" s="15" t="s">
        <v>198</v>
      </c>
      <c r="B261" s="16" t="s">
        <v>30</v>
      </c>
      <c r="C261" s="16" t="s">
        <v>64</v>
      </c>
      <c r="D261" s="16" t="s">
        <v>77</v>
      </c>
      <c r="E261" s="16"/>
      <c r="F261" s="16" t="s">
        <v>33</v>
      </c>
      <c r="G261" s="16">
        <v>1120</v>
      </c>
      <c r="H261" s="16">
        <v>3480</v>
      </c>
      <c r="I261" s="17" t="s">
        <v>220</v>
      </c>
      <c r="J261" s="19">
        <v>34037422</v>
      </c>
      <c r="K261" s="19">
        <v>34037422</v>
      </c>
      <c r="L261" s="19">
        <v>0</v>
      </c>
      <c r="M261" s="19">
        <v>-4200000</v>
      </c>
      <c r="N261" s="19">
        <v>0</v>
      </c>
      <c r="O261" s="19">
        <v>29837422</v>
      </c>
      <c r="P261" s="19">
        <v>0</v>
      </c>
      <c r="Q261" s="19">
        <v>4588870.71</v>
      </c>
      <c r="R261" s="19">
        <v>0</v>
      </c>
      <c r="S261" s="19">
        <v>2379595.62</v>
      </c>
      <c r="T261" s="19">
        <v>2379595.62</v>
      </c>
      <c r="U261" s="19">
        <v>6932813.6699999999</v>
      </c>
      <c r="V261" s="19">
        <v>27068955.670000002</v>
      </c>
      <c r="W261" s="19">
        <v>0</v>
      </c>
      <c r="X261" s="19">
        <v>22868955.669999998</v>
      </c>
      <c r="Y261" s="20">
        <v>6.9911158959100966E-2</v>
      </c>
      <c r="Z261" s="20">
        <v>7.9752051635023968E-2</v>
      </c>
      <c r="AA261" s="20">
        <v>0.15379581754750796</v>
      </c>
      <c r="AB261" s="21">
        <v>0.23354786918253193</v>
      </c>
    </row>
    <row r="262" spans="1:28" outlineLevel="2" x14ac:dyDescent="0.25">
      <c r="A262" s="15" t="s">
        <v>198</v>
      </c>
      <c r="B262" s="16" t="s">
        <v>30</v>
      </c>
      <c r="C262" s="16" t="s">
        <v>64</v>
      </c>
      <c r="D262" s="16" t="s">
        <v>79</v>
      </c>
      <c r="E262" s="16"/>
      <c r="F262" s="16" t="s">
        <v>33</v>
      </c>
      <c r="G262" s="16">
        <v>1120</v>
      </c>
      <c r="H262" s="16">
        <v>3480</v>
      </c>
      <c r="I262" s="17" t="s">
        <v>80</v>
      </c>
      <c r="J262" s="19">
        <v>16017500</v>
      </c>
      <c r="K262" s="19">
        <v>16017500</v>
      </c>
      <c r="L262" s="19">
        <v>0</v>
      </c>
      <c r="M262" s="19">
        <v>0</v>
      </c>
      <c r="N262" s="19">
        <v>0</v>
      </c>
      <c r="O262" s="19">
        <v>16017500</v>
      </c>
      <c r="P262" s="19">
        <v>0</v>
      </c>
      <c r="Q262" s="19">
        <v>7983430</v>
      </c>
      <c r="R262" s="19">
        <v>0</v>
      </c>
      <c r="S262" s="19">
        <v>20945</v>
      </c>
      <c r="T262" s="19">
        <v>20945</v>
      </c>
      <c r="U262" s="19">
        <v>0</v>
      </c>
      <c r="V262" s="19">
        <v>8013125</v>
      </c>
      <c r="W262" s="19">
        <v>0</v>
      </c>
      <c r="X262" s="19">
        <v>8013125</v>
      </c>
      <c r="Y262" s="20">
        <v>1.307632277196816E-3</v>
      </c>
      <c r="Z262" s="20">
        <v>1.307632277196816E-3</v>
      </c>
      <c r="AA262" s="20">
        <v>0.49841922896831592</v>
      </c>
      <c r="AB262" s="21">
        <v>0.49972686124551274</v>
      </c>
    </row>
    <row r="263" spans="1:28" outlineLevel="2" x14ac:dyDescent="0.25">
      <c r="A263" s="15" t="s">
        <v>198</v>
      </c>
      <c r="B263" s="16" t="s">
        <v>30</v>
      </c>
      <c r="C263" s="16" t="s">
        <v>64</v>
      </c>
      <c r="D263" s="16" t="s">
        <v>81</v>
      </c>
      <c r="E263" s="16"/>
      <c r="F263" s="16" t="s">
        <v>33</v>
      </c>
      <c r="G263" s="16">
        <v>1120</v>
      </c>
      <c r="H263" s="16">
        <v>3480</v>
      </c>
      <c r="I263" s="17" t="s">
        <v>82</v>
      </c>
      <c r="J263" s="19">
        <v>94304250</v>
      </c>
      <c r="K263" s="19">
        <v>94304250</v>
      </c>
      <c r="L263" s="19">
        <v>0</v>
      </c>
      <c r="M263" s="19">
        <v>58233025</v>
      </c>
      <c r="N263" s="19">
        <v>0</v>
      </c>
      <c r="O263" s="19">
        <v>152537275</v>
      </c>
      <c r="P263" s="19">
        <v>1146600</v>
      </c>
      <c r="Q263" s="19">
        <v>29111462</v>
      </c>
      <c r="R263" s="19">
        <v>0</v>
      </c>
      <c r="S263" s="19">
        <v>8587900</v>
      </c>
      <c r="T263" s="19">
        <v>8373300</v>
      </c>
      <c r="U263" s="19">
        <v>5730101</v>
      </c>
      <c r="V263" s="19">
        <v>55458288</v>
      </c>
      <c r="W263" s="19">
        <v>0</v>
      </c>
      <c r="X263" s="19">
        <v>113691313</v>
      </c>
      <c r="Y263" s="20">
        <v>9.1065885153638351E-2</v>
      </c>
      <c r="Z263" s="20">
        <v>5.6300337081542855E-2</v>
      </c>
      <c r="AA263" s="20">
        <v>0.19836503569373454</v>
      </c>
      <c r="AB263" s="21">
        <v>0.2546653727752774</v>
      </c>
    </row>
    <row r="264" spans="1:28" outlineLevel="2" x14ac:dyDescent="0.25">
      <c r="A264" s="15" t="s">
        <v>198</v>
      </c>
      <c r="B264" s="16" t="s">
        <v>30</v>
      </c>
      <c r="C264" s="16" t="s">
        <v>64</v>
      </c>
      <c r="D264" s="16" t="s">
        <v>87</v>
      </c>
      <c r="E264" s="16"/>
      <c r="F264" s="16" t="s">
        <v>33</v>
      </c>
      <c r="G264" s="16">
        <v>1120</v>
      </c>
      <c r="H264" s="16">
        <v>3480</v>
      </c>
      <c r="I264" s="17" t="s">
        <v>88</v>
      </c>
      <c r="J264" s="19">
        <v>6218884729</v>
      </c>
      <c r="K264" s="19">
        <v>6218884729</v>
      </c>
      <c r="L264" s="19">
        <v>0</v>
      </c>
      <c r="M264" s="19">
        <v>0</v>
      </c>
      <c r="N264" s="19">
        <v>0</v>
      </c>
      <c r="O264" s="19">
        <v>6218884729</v>
      </c>
      <c r="P264" s="19">
        <v>1011521544.02</v>
      </c>
      <c r="Q264" s="19">
        <v>56339578.420000002</v>
      </c>
      <c r="R264" s="19">
        <v>0</v>
      </c>
      <c r="S264" s="19">
        <v>0</v>
      </c>
      <c r="T264" s="19">
        <v>0</v>
      </c>
      <c r="U264" s="19">
        <v>481985547.56</v>
      </c>
      <c r="V264" s="19">
        <v>5151023606.5600004</v>
      </c>
      <c r="W264" s="19">
        <v>0</v>
      </c>
      <c r="X264" s="19">
        <v>5151023606.5599995</v>
      </c>
      <c r="Y264" s="20">
        <v>0</v>
      </c>
      <c r="Z264" s="20">
        <v>0</v>
      </c>
      <c r="AA264" s="20">
        <v>0.17171264124905442</v>
      </c>
      <c r="AB264" s="21">
        <v>0.17171264124905442</v>
      </c>
    </row>
    <row r="265" spans="1:28" ht="30" outlineLevel="2" x14ac:dyDescent="0.25">
      <c r="A265" s="15" t="s">
        <v>198</v>
      </c>
      <c r="B265" s="16" t="s">
        <v>30</v>
      </c>
      <c r="C265" s="16" t="s">
        <v>64</v>
      </c>
      <c r="D265" s="16" t="s">
        <v>221</v>
      </c>
      <c r="E265" s="16"/>
      <c r="F265" s="16" t="s">
        <v>33</v>
      </c>
      <c r="G265" s="16">
        <v>1120</v>
      </c>
      <c r="H265" s="16">
        <v>3480</v>
      </c>
      <c r="I265" s="17" t="s">
        <v>222</v>
      </c>
      <c r="J265" s="19">
        <v>305257558</v>
      </c>
      <c r="K265" s="19">
        <v>305257558</v>
      </c>
      <c r="L265" s="19">
        <v>0</v>
      </c>
      <c r="M265" s="19">
        <v>0</v>
      </c>
      <c r="N265" s="19">
        <v>0</v>
      </c>
      <c r="O265" s="19">
        <v>305257558</v>
      </c>
      <c r="P265" s="19">
        <v>163073062.09</v>
      </c>
      <c r="Q265" s="19">
        <v>1639417.98</v>
      </c>
      <c r="R265" s="19">
        <v>440700</v>
      </c>
      <c r="S265" s="19">
        <v>13001625.029999999</v>
      </c>
      <c r="T265" s="19">
        <v>13001625.029999999</v>
      </c>
      <c r="U265" s="19">
        <v>115235841.90000001</v>
      </c>
      <c r="V265" s="19">
        <v>127102752.90000001</v>
      </c>
      <c r="W265" s="19">
        <v>0</v>
      </c>
      <c r="X265" s="19">
        <v>127102752.90000001</v>
      </c>
      <c r="Y265" s="20">
        <v>4.2592311604615532E-2</v>
      </c>
      <c r="Z265" s="20">
        <v>4.2592311604615532E-2</v>
      </c>
      <c r="AA265" s="20">
        <v>0.54102896305682946</v>
      </c>
      <c r="AB265" s="21">
        <v>0.58362127466144498</v>
      </c>
    </row>
    <row r="266" spans="1:28" ht="30" outlineLevel="2" x14ac:dyDescent="0.25">
      <c r="A266" s="15" t="s">
        <v>198</v>
      </c>
      <c r="B266" s="16" t="s">
        <v>30</v>
      </c>
      <c r="C266" s="16" t="s">
        <v>64</v>
      </c>
      <c r="D266" s="16" t="s">
        <v>223</v>
      </c>
      <c r="E266" s="16"/>
      <c r="F266" s="16" t="s">
        <v>33</v>
      </c>
      <c r="G266" s="16">
        <v>1120</v>
      </c>
      <c r="H266" s="16">
        <v>3480</v>
      </c>
      <c r="I266" s="17" t="s">
        <v>224</v>
      </c>
      <c r="J266" s="19">
        <v>1695000</v>
      </c>
      <c r="K266" s="19">
        <v>1695000</v>
      </c>
      <c r="L266" s="19">
        <v>0</v>
      </c>
      <c r="M266" s="19">
        <v>0</v>
      </c>
      <c r="N266" s="19">
        <v>0</v>
      </c>
      <c r="O266" s="19">
        <v>1695000</v>
      </c>
      <c r="P266" s="19">
        <v>0</v>
      </c>
      <c r="Q266" s="19">
        <v>0</v>
      </c>
      <c r="R266" s="19">
        <v>0</v>
      </c>
      <c r="S266" s="19">
        <v>141250</v>
      </c>
      <c r="T266" s="19">
        <v>141250</v>
      </c>
      <c r="U266" s="19">
        <v>282500</v>
      </c>
      <c r="V266" s="19">
        <v>1553750</v>
      </c>
      <c r="W266" s="19">
        <v>0</v>
      </c>
      <c r="X266" s="19">
        <v>1553750</v>
      </c>
      <c r="Y266" s="20">
        <v>8.3333333333333329E-2</v>
      </c>
      <c r="Z266" s="20">
        <v>8.3333333333333329E-2</v>
      </c>
      <c r="AA266" s="20">
        <v>0</v>
      </c>
      <c r="AB266" s="21">
        <v>8.3333333333333329E-2</v>
      </c>
    </row>
    <row r="267" spans="1:28" ht="30" outlineLevel="2" x14ac:dyDescent="0.25">
      <c r="A267" s="15" t="s">
        <v>198</v>
      </c>
      <c r="B267" s="16" t="s">
        <v>30</v>
      </c>
      <c r="C267" s="16" t="s">
        <v>64</v>
      </c>
      <c r="D267" s="16" t="s">
        <v>225</v>
      </c>
      <c r="E267" s="16"/>
      <c r="F267" s="16" t="s">
        <v>33</v>
      </c>
      <c r="G267" s="16">
        <v>1120</v>
      </c>
      <c r="H267" s="16">
        <v>3480</v>
      </c>
      <c r="I267" s="17" t="s">
        <v>226</v>
      </c>
      <c r="J267" s="19">
        <v>175000000</v>
      </c>
      <c r="K267" s="19">
        <v>175000000</v>
      </c>
      <c r="L267" s="19">
        <v>0</v>
      </c>
      <c r="M267" s="19">
        <v>0</v>
      </c>
      <c r="N267" s="19">
        <v>0</v>
      </c>
      <c r="O267" s="19">
        <v>175000000</v>
      </c>
      <c r="P267" s="19">
        <v>0</v>
      </c>
      <c r="Q267" s="19">
        <v>49939992.649999999</v>
      </c>
      <c r="R267" s="19">
        <v>0</v>
      </c>
      <c r="S267" s="19">
        <v>16392084.09</v>
      </c>
      <c r="T267" s="19">
        <v>15071115.279999999</v>
      </c>
      <c r="U267" s="19">
        <v>1267923.26</v>
      </c>
      <c r="V267" s="19">
        <v>108667923.26000001</v>
      </c>
      <c r="W267" s="19">
        <v>0</v>
      </c>
      <c r="X267" s="19">
        <v>108667923.25999999</v>
      </c>
      <c r="Y267" s="20">
        <v>9.3669051942857143E-2</v>
      </c>
      <c r="Z267" s="20">
        <v>9.3669051942857143E-2</v>
      </c>
      <c r="AA267" s="20">
        <v>0.28537138657142858</v>
      </c>
      <c r="AB267" s="21">
        <v>0.3790404385142857</v>
      </c>
    </row>
    <row r="268" spans="1:28" ht="30" outlineLevel="2" x14ac:dyDescent="0.25">
      <c r="A268" s="15" t="s">
        <v>198</v>
      </c>
      <c r="B268" s="16" t="s">
        <v>30</v>
      </c>
      <c r="C268" s="16" t="s">
        <v>64</v>
      </c>
      <c r="D268" s="16" t="s">
        <v>227</v>
      </c>
      <c r="E268" s="16"/>
      <c r="F268" s="16" t="s">
        <v>33</v>
      </c>
      <c r="G268" s="16">
        <v>1120</v>
      </c>
      <c r="H268" s="16">
        <v>3480</v>
      </c>
      <c r="I268" s="17" t="s">
        <v>228</v>
      </c>
      <c r="J268" s="19">
        <v>80425470</v>
      </c>
      <c r="K268" s="19">
        <v>80425470</v>
      </c>
      <c r="L268" s="19">
        <v>0</v>
      </c>
      <c r="M268" s="19">
        <v>0</v>
      </c>
      <c r="N268" s="19">
        <v>0</v>
      </c>
      <c r="O268" s="19">
        <v>80425470</v>
      </c>
      <c r="P268" s="19">
        <v>0</v>
      </c>
      <c r="Q268" s="19">
        <v>19584168.969999999</v>
      </c>
      <c r="R268" s="19">
        <v>0</v>
      </c>
      <c r="S268" s="19">
        <v>19320099.129999999</v>
      </c>
      <c r="T268" s="19">
        <v>14294893.789999999</v>
      </c>
      <c r="U268" s="19">
        <v>690838.9</v>
      </c>
      <c r="V268" s="19">
        <v>41521201.899999999</v>
      </c>
      <c r="W268" s="19">
        <v>0</v>
      </c>
      <c r="X268" s="19">
        <v>41521201.900000006</v>
      </c>
      <c r="Y268" s="20">
        <v>0.24022363972507713</v>
      </c>
      <c r="Z268" s="20">
        <v>0.24022363972507713</v>
      </c>
      <c r="AA268" s="20">
        <v>0.24350705031627418</v>
      </c>
      <c r="AB268" s="21">
        <v>0.48373069004135127</v>
      </c>
    </row>
    <row r="269" spans="1:28" ht="30" outlineLevel="2" x14ac:dyDescent="0.25">
      <c r="A269" s="15" t="s">
        <v>198</v>
      </c>
      <c r="B269" s="16" t="s">
        <v>30</v>
      </c>
      <c r="C269" s="16" t="s">
        <v>64</v>
      </c>
      <c r="D269" s="16" t="s">
        <v>229</v>
      </c>
      <c r="E269" s="16"/>
      <c r="F269" s="16" t="s">
        <v>33</v>
      </c>
      <c r="G269" s="16">
        <v>1120</v>
      </c>
      <c r="H269" s="16">
        <v>3480</v>
      </c>
      <c r="I269" s="17" t="s">
        <v>230</v>
      </c>
      <c r="J269" s="19">
        <v>58825357</v>
      </c>
      <c r="K269" s="19">
        <v>58825357</v>
      </c>
      <c r="L269" s="19">
        <v>0</v>
      </c>
      <c r="M269" s="19">
        <v>-6000000</v>
      </c>
      <c r="N269" s="19">
        <v>0</v>
      </c>
      <c r="O269" s="19">
        <v>52825357</v>
      </c>
      <c r="P269" s="19">
        <v>14061700.880000001</v>
      </c>
      <c r="Q269" s="19">
        <v>0</v>
      </c>
      <c r="R269" s="19">
        <v>0</v>
      </c>
      <c r="S269" s="19">
        <v>746647.5</v>
      </c>
      <c r="T269" s="19">
        <v>746647.5</v>
      </c>
      <c r="U269" s="19">
        <v>12102853.619999999</v>
      </c>
      <c r="V269" s="19">
        <v>44017008.619999997</v>
      </c>
      <c r="W269" s="19">
        <v>0</v>
      </c>
      <c r="X269" s="19">
        <v>38017008.619999997</v>
      </c>
      <c r="Y269" s="20">
        <v>1.2692613153201943E-2</v>
      </c>
      <c r="Z269" s="20">
        <v>1.4134263209995912E-2</v>
      </c>
      <c r="AA269" s="20">
        <v>0.26619225460227369</v>
      </c>
      <c r="AB269" s="21">
        <v>0.28032651781226958</v>
      </c>
    </row>
    <row r="270" spans="1:28" ht="45" outlineLevel="2" x14ac:dyDescent="0.25">
      <c r="A270" s="15" t="s">
        <v>198</v>
      </c>
      <c r="B270" s="16" t="s">
        <v>30</v>
      </c>
      <c r="C270" s="16" t="s">
        <v>64</v>
      </c>
      <c r="D270" s="16" t="s">
        <v>93</v>
      </c>
      <c r="E270" s="16"/>
      <c r="F270" s="16" t="s">
        <v>33</v>
      </c>
      <c r="G270" s="16">
        <v>1120</v>
      </c>
      <c r="H270" s="16">
        <v>3480</v>
      </c>
      <c r="I270" s="17" t="s">
        <v>94</v>
      </c>
      <c r="J270" s="19">
        <v>66863300</v>
      </c>
      <c r="K270" s="19">
        <v>66863300</v>
      </c>
      <c r="L270" s="19">
        <v>0</v>
      </c>
      <c r="M270" s="19">
        <v>0</v>
      </c>
      <c r="N270" s="19">
        <v>0</v>
      </c>
      <c r="O270" s="19">
        <v>66863300</v>
      </c>
      <c r="P270" s="19">
        <v>0</v>
      </c>
      <c r="Q270" s="19">
        <v>58569945.869999997</v>
      </c>
      <c r="R270" s="19">
        <v>0</v>
      </c>
      <c r="S270" s="19">
        <v>62150</v>
      </c>
      <c r="T270" s="19">
        <v>62150</v>
      </c>
      <c r="U270" s="19">
        <v>1481204.13</v>
      </c>
      <c r="V270" s="19">
        <v>8231204.1299999999</v>
      </c>
      <c r="W270" s="19">
        <v>0</v>
      </c>
      <c r="X270" s="19">
        <v>8231204.1300000027</v>
      </c>
      <c r="Y270" s="20">
        <v>9.2950841493016348E-4</v>
      </c>
      <c r="Z270" s="20">
        <v>9.2950841493016348E-4</v>
      </c>
      <c r="AA270" s="20">
        <v>0.87596552772597225</v>
      </c>
      <c r="AB270" s="21">
        <v>0.87689503614090236</v>
      </c>
    </row>
    <row r="271" spans="1:28" ht="30" outlineLevel="2" x14ac:dyDescent="0.25">
      <c r="A271" s="15" t="s">
        <v>198</v>
      </c>
      <c r="B271" s="16" t="s">
        <v>30</v>
      </c>
      <c r="C271" s="16" t="s">
        <v>64</v>
      </c>
      <c r="D271" s="16" t="s">
        <v>231</v>
      </c>
      <c r="E271" s="16"/>
      <c r="F271" s="16" t="s">
        <v>33</v>
      </c>
      <c r="G271" s="16">
        <v>1120</v>
      </c>
      <c r="H271" s="16">
        <v>3480</v>
      </c>
      <c r="I271" s="17" t="s">
        <v>232</v>
      </c>
      <c r="J271" s="19">
        <v>3429855</v>
      </c>
      <c r="K271" s="19">
        <v>3429855</v>
      </c>
      <c r="L271" s="19">
        <v>0</v>
      </c>
      <c r="M271" s="19">
        <v>0</v>
      </c>
      <c r="N271" s="19">
        <v>0</v>
      </c>
      <c r="O271" s="19">
        <v>3429855</v>
      </c>
      <c r="P271" s="19">
        <v>0</v>
      </c>
      <c r="Q271" s="19">
        <v>2542500</v>
      </c>
      <c r="R271" s="19">
        <v>0</v>
      </c>
      <c r="S271" s="19">
        <v>38420</v>
      </c>
      <c r="T271" s="19">
        <v>38420</v>
      </c>
      <c r="U271" s="19">
        <v>116846</v>
      </c>
      <c r="V271" s="19">
        <v>848935</v>
      </c>
      <c r="W271" s="19">
        <v>0</v>
      </c>
      <c r="X271" s="19">
        <v>848935</v>
      </c>
      <c r="Y271" s="20">
        <v>1.120163971946336E-2</v>
      </c>
      <c r="Z271" s="20">
        <v>1.120163971946336E-2</v>
      </c>
      <c r="AA271" s="20">
        <v>0.74128498143507526</v>
      </c>
      <c r="AB271" s="21">
        <v>0.75248662115453857</v>
      </c>
    </row>
    <row r="272" spans="1:28" outlineLevel="2" x14ac:dyDescent="0.25">
      <c r="A272" s="15" t="s">
        <v>198</v>
      </c>
      <c r="B272" s="16" t="s">
        <v>30</v>
      </c>
      <c r="C272" s="16" t="s">
        <v>64</v>
      </c>
      <c r="D272" s="16" t="s">
        <v>233</v>
      </c>
      <c r="E272" s="16"/>
      <c r="F272" s="16" t="s">
        <v>33</v>
      </c>
      <c r="G272" s="16">
        <v>1310</v>
      </c>
      <c r="H272" s="16">
        <v>3480</v>
      </c>
      <c r="I272" s="17" t="s">
        <v>234</v>
      </c>
      <c r="J272" s="19">
        <v>12000000</v>
      </c>
      <c r="K272" s="19">
        <v>12000000</v>
      </c>
      <c r="L272" s="19">
        <v>0</v>
      </c>
      <c r="M272" s="19">
        <v>0</v>
      </c>
      <c r="N272" s="19">
        <v>0</v>
      </c>
      <c r="O272" s="19">
        <v>12000000</v>
      </c>
      <c r="P272" s="19">
        <v>0</v>
      </c>
      <c r="Q272" s="19">
        <v>7284169</v>
      </c>
      <c r="R272" s="19">
        <v>0</v>
      </c>
      <c r="S272" s="19">
        <v>47880</v>
      </c>
      <c r="T272" s="19">
        <v>47880</v>
      </c>
      <c r="U272" s="19">
        <v>667951</v>
      </c>
      <c r="V272" s="19">
        <v>4667951</v>
      </c>
      <c r="W272" s="19">
        <v>0</v>
      </c>
      <c r="X272" s="19">
        <v>4667951</v>
      </c>
      <c r="Y272" s="20">
        <v>3.9899999999999996E-3</v>
      </c>
      <c r="Z272" s="20">
        <v>3.9899999999999996E-3</v>
      </c>
      <c r="AA272" s="20">
        <v>0.60701408333333329</v>
      </c>
      <c r="AB272" s="21">
        <v>0.61100408333333334</v>
      </c>
    </row>
    <row r="273" spans="1:28" outlineLevel="2" x14ac:dyDescent="0.25">
      <c r="A273" s="15" t="s">
        <v>198</v>
      </c>
      <c r="B273" s="16" t="s">
        <v>30</v>
      </c>
      <c r="C273" s="16" t="s">
        <v>64</v>
      </c>
      <c r="D273" s="16" t="s">
        <v>235</v>
      </c>
      <c r="E273" s="16"/>
      <c r="F273" s="16" t="s">
        <v>33</v>
      </c>
      <c r="G273" s="16">
        <v>1120</v>
      </c>
      <c r="H273" s="16">
        <v>3480</v>
      </c>
      <c r="I273" s="17" t="s">
        <v>236</v>
      </c>
      <c r="J273" s="19">
        <v>32000000</v>
      </c>
      <c r="K273" s="19">
        <v>32000000</v>
      </c>
      <c r="L273" s="19">
        <v>0</v>
      </c>
      <c r="M273" s="19">
        <v>-17000000</v>
      </c>
      <c r="N273" s="19">
        <v>0</v>
      </c>
      <c r="O273" s="19">
        <v>15000000</v>
      </c>
      <c r="P273" s="19">
        <v>0</v>
      </c>
      <c r="Q273" s="19">
        <v>4690047</v>
      </c>
      <c r="R273" s="19">
        <v>0</v>
      </c>
      <c r="S273" s="19">
        <v>335185</v>
      </c>
      <c r="T273" s="19">
        <v>150000</v>
      </c>
      <c r="U273" s="19">
        <v>1974768</v>
      </c>
      <c r="V273" s="19">
        <v>26974768</v>
      </c>
      <c r="W273" s="19">
        <v>0</v>
      </c>
      <c r="X273" s="19">
        <v>9974768</v>
      </c>
      <c r="Y273" s="20">
        <v>1.047453125E-2</v>
      </c>
      <c r="Z273" s="20">
        <v>2.2345666666666666E-2</v>
      </c>
      <c r="AA273" s="20">
        <v>0.3126698</v>
      </c>
      <c r="AB273" s="21">
        <v>0.33501546666666665</v>
      </c>
    </row>
    <row r="274" spans="1:28" outlineLevel="2" x14ac:dyDescent="0.25">
      <c r="A274" s="15" t="s">
        <v>198</v>
      </c>
      <c r="B274" s="16" t="s">
        <v>30</v>
      </c>
      <c r="C274" s="16" t="s">
        <v>64</v>
      </c>
      <c r="D274" s="16" t="s">
        <v>237</v>
      </c>
      <c r="E274" s="16"/>
      <c r="F274" s="16" t="s">
        <v>33</v>
      </c>
      <c r="G274" s="16">
        <v>1120</v>
      </c>
      <c r="H274" s="16">
        <v>3480</v>
      </c>
      <c r="I274" s="17" t="s">
        <v>238</v>
      </c>
      <c r="J274" s="19">
        <v>7487500</v>
      </c>
      <c r="K274" s="19">
        <v>7487500</v>
      </c>
      <c r="L274" s="19">
        <v>0</v>
      </c>
      <c r="M274" s="19">
        <v>0</v>
      </c>
      <c r="N274" s="19">
        <v>0</v>
      </c>
      <c r="O274" s="19">
        <v>7487500</v>
      </c>
      <c r="P274" s="19">
        <v>0</v>
      </c>
      <c r="Q274" s="19">
        <v>0</v>
      </c>
      <c r="R274" s="19">
        <v>0</v>
      </c>
      <c r="S274" s="19">
        <v>0</v>
      </c>
      <c r="T274" s="19">
        <v>0</v>
      </c>
      <c r="U274" s="19">
        <v>7487500</v>
      </c>
      <c r="V274" s="19">
        <v>7487500</v>
      </c>
      <c r="W274" s="19">
        <v>0</v>
      </c>
      <c r="X274" s="19">
        <v>7487500</v>
      </c>
      <c r="Y274" s="20">
        <v>0</v>
      </c>
      <c r="Z274" s="20">
        <v>0</v>
      </c>
      <c r="AA274" s="20">
        <v>0</v>
      </c>
      <c r="AB274" s="21">
        <v>0</v>
      </c>
    </row>
    <row r="275" spans="1:28" outlineLevel="2" x14ac:dyDescent="0.25">
      <c r="A275" s="15" t="s">
        <v>262</v>
      </c>
      <c r="B275" s="16" t="s">
        <v>263</v>
      </c>
      <c r="C275" s="16" t="s">
        <v>64</v>
      </c>
      <c r="D275" s="16" t="s">
        <v>65</v>
      </c>
      <c r="E275" s="16"/>
      <c r="F275" s="16" t="s">
        <v>33</v>
      </c>
      <c r="G275" s="16">
        <v>1120</v>
      </c>
      <c r="H275" s="16">
        <v>3480</v>
      </c>
      <c r="I275" s="17" t="s">
        <v>66</v>
      </c>
      <c r="J275" s="19">
        <v>250000</v>
      </c>
      <c r="K275" s="19">
        <v>250000</v>
      </c>
      <c r="L275" s="19">
        <v>0</v>
      </c>
      <c r="M275" s="19">
        <v>0</v>
      </c>
      <c r="N275" s="19">
        <v>0</v>
      </c>
      <c r="O275" s="19">
        <v>250000</v>
      </c>
      <c r="P275" s="19">
        <v>0</v>
      </c>
      <c r="Q275" s="19">
        <v>0</v>
      </c>
      <c r="R275" s="19">
        <v>0</v>
      </c>
      <c r="S275" s="19">
        <v>0</v>
      </c>
      <c r="T275" s="19">
        <v>0</v>
      </c>
      <c r="U275" s="19">
        <v>62500</v>
      </c>
      <c r="V275" s="19">
        <v>250000</v>
      </c>
      <c r="W275" s="19">
        <v>0</v>
      </c>
      <c r="X275" s="19">
        <v>250000</v>
      </c>
      <c r="Y275" s="20">
        <v>0</v>
      </c>
      <c r="Z275" s="20">
        <v>0</v>
      </c>
      <c r="AA275" s="20">
        <v>0</v>
      </c>
      <c r="AB275" s="21">
        <v>0</v>
      </c>
    </row>
    <row r="276" spans="1:28" outlineLevel="2" x14ac:dyDescent="0.25">
      <c r="A276" s="15" t="s">
        <v>262</v>
      </c>
      <c r="B276" s="16" t="s">
        <v>263</v>
      </c>
      <c r="C276" s="16" t="s">
        <v>64</v>
      </c>
      <c r="D276" s="16" t="s">
        <v>67</v>
      </c>
      <c r="E276" s="16"/>
      <c r="F276" s="16" t="s">
        <v>33</v>
      </c>
      <c r="G276" s="16">
        <v>1120</v>
      </c>
      <c r="H276" s="16">
        <v>3480</v>
      </c>
      <c r="I276" s="17" t="s">
        <v>68</v>
      </c>
      <c r="J276" s="19">
        <v>100000</v>
      </c>
      <c r="K276" s="19">
        <v>100000</v>
      </c>
      <c r="L276" s="19">
        <v>0</v>
      </c>
      <c r="M276" s="19">
        <v>0</v>
      </c>
      <c r="N276" s="19">
        <v>0</v>
      </c>
      <c r="O276" s="19">
        <v>100000</v>
      </c>
      <c r="P276" s="19">
        <v>0</v>
      </c>
      <c r="Q276" s="19">
        <v>0</v>
      </c>
      <c r="R276" s="19">
        <v>0</v>
      </c>
      <c r="S276" s="19">
        <v>0</v>
      </c>
      <c r="T276" s="19">
        <v>0</v>
      </c>
      <c r="U276" s="19">
        <v>25000</v>
      </c>
      <c r="V276" s="19">
        <v>100000</v>
      </c>
      <c r="W276" s="19">
        <v>0</v>
      </c>
      <c r="X276" s="19">
        <v>100000</v>
      </c>
      <c r="Y276" s="20">
        <v>0</v>
      </c>
      <c r="Z276" s="20">
        <v>0</v>
      </c>
      <c r="AA276" s="20">
        <v>0</v>
      </c>
      <c r="AB276" s="21">
        <v>0</v>
      </c>
    </row>
    <row r="277" spans="1:28" ht="30" outlineLevel="2" x14ac:dyDescent="0.25">
      <c r="A277" s="15" t="s">
        <v>262</v>
      </c>
      <c r="B277" s="16" t="s">
        <v>263</v>
      </c>
      <c r="C277" s="16" t="s">
        <v>64</v>
      </c>
      <c r="D277" s="16" t="s">
        <v>215</v>
      </c>
      <c r="E277" s="16"/>
      <c r="F277" s="16" t="s">
        <v>33</v>
      </c>
      <c r="G277" s="16">
        <v>1120</v>
      </c>
      <c r="H277" s="16">
        <v>3480</v>
      </c>
      <c r="I277" s="17" t="s">
        <v>216</v>
      </c>
      <c r="J277" s="19">
        <v>796487</v>
      </c>
      <c r="K277" s="19">
        <v>796487</v>
      </c>
      <c r="L277" s="19">
        <v>0</v>
      </c>
      <c r="M277" s="19">
        <v>0</v>
      </c>
      <c r="N277" s="19">
        <v>0</v>
      </c>
      <c r="O277" s="19">
        <v>796487</v>
      </c>
      <c r="P277" s="19">
        <v>0</v>
      </c>
      <c r="Q277" s="19">
        <v>0</v>
      </c>
      <c r="R277" s="19">
        <v>0</v>
      </c>
      <c r="S277" s="19">
        <v>0</v>
      </c>
      <c r="T277" s="19">
        <v>0</v>
      </c>
      <c r="U277" s="19">
        <v>199122</v>
      </c>
      <c r="V277" s="19">
        <v>796487</v>
      </c>
      <c r="W277" s="19">
        <v>0</v>
      </c>
      <c r="X277" s="19">
        <v>796487</v>
      </c>
      <c r="Y277" s="20">
        <v>0</v>
      </c>
      <c r="Z277" s="20">
        <v>0</v>
      </c>
      <c r="AA277" s="20">
        <v>0</v>
      </c>
      <c r="AB277" s="21">
        <v>0</v>
      </c>
    </row>
    <row r="278" spans="1:28" ht="75" outlineLevel="2" x14ac:dyDescent="0.25">
      <c r="A278" s="15" t="s">
        <v>262</v>
      </c>
      <c r="B278" s="16" t="s">
        <v>263</v>
      </c>
      <c r="C278" s="16" t="s">
        <v>64</v>
      </c>
      <c r="D278" s="16" t="s">
        <v>71</v>
      </c>
      <c r="E278" s="16"/>
      <c r="F278" s="16" t="s">
        <v>33</v>
      </c>
      <c r="G278" s="16">
        <v>1120</v>
      </c>
      <c r="H278" s="16">
        <v>3480</v>
      </c>
      <c r="I278" s="17" t="s">
        <v>72</v>
      </c>
      <c r="J278" s="19">
        <v>2000000</v>
      </c>
      <c r="K278" s="19">
        <v>2000000</v>
      </c>
      <c r="L278" s="19">
        <v>0</v>
      </c>
      <c r="M278" s="19">
        <v>0</v>
      </c>
      <c r="N278" s="19">
        <v>0</v>
      </c>
      <c r="O278" s="19">
        <v>2000000</v>
      </c>
      <c r="P278" s="19">
        <v>0</v>
      </c>
      <c r="Q278" s="19">
        <v>0</v>
      </c>
      <c r="R278" s="19">
        <v>0</v>
      </c>
      <c r="S278" s="19">
        <v>0</v>
      </c>
      <c r="T278" s="19">
        <v>0</v>
      </c>
      <c r="U278" s="19">
        <v>500000</v>
      </c>
      <c r="V278" s="19">
        <v>2000000</v>
      </c>
      <c r="W278" s="19">
        <v>0</v>
      </c>
      <c r="X278" s="19">
        <v>2000000</v>
      </c>
      <c r="Y278" s="20">
        <v>0</v>
      </c>
      <c r="Z278" s="20">
        <v>0</v>
      </c>
      <c r="AA278" s="20">
        <v>0</v>
      </c>
      <c r="AB278" s="21">
        <v>0</v>
      </c>
    </row>
    <row r="279" spans="1:28" outlineLevel="2" x14ac:dyDescent="0.25">
      <c r="A279" s="15" t="s">
        <v>262</v>
      </c>
      <c r="B279" s="16" t="s">
        <v>263</v>
      </c>
      <c r="C279" s="16" t="s">
        <v>64</v>
      </c>
      <c r="D279" s="16" t="s">
        <v>81</v>
      </c>
      <c r="E279" s="16"/>
      <c r="F279" s="16" t="s">
        <v>33</v>
      </c>
      <c r="G279" s="16">
        <v>1120</v>
      </c>
      <c r="H279" s="16">
        <v>3480</v>
      </c>
      <c r="I279" s="17" t="s">
        <v>82</v>
      </c>
      <c r="J279" s="19">
        <v>866034</v>
      </c>
      <c r="K279" s="19">
        <v>866034</v>
      </c>
      <c r="L279" s="19">
        <v>0</v>
      </c>
      <c r="M279" s="19">
        <v>0</v>
      </c>
      <c r="N279" s="19">
        <v>0</v>
      </c>
      <c r="O279" s="19">
        <v>866034</v>
      </c>
      <c r="P279" s="19">
        <v>0</v>
      </c>
      <c r="Q279" s="19">
        <v>0</v>
      </c>
      <c r="R279" s="19">
        <v>0</v>
      </c>
      <c r="S279" s="19">
        <v>123000</v>
      </c>
      <c r="T279" s="19">
        <v>123000</v>
      </c>
      <c r="U279" s="19">
        <v>93510</v>
      </c>
      <c r="V279" s="19">
        <v>743034</v>
      </c>
      <c r="W279" s="19">
        <v>0</v>
      </c>
      <c r="X279" s="19">
        <v>743034</v>
      </c>
      <c r="Y279" s="20">
        <v>0.14202675645528928</v>
      </c>
      <c r="Z279" s="20">
        <v>0.14202675645528928</v>
      </c>
      <c r="AA279" s="20">
        <v>0</v>
      </c>
      <c r="AB279" s="21">
        <v>0.14202675645528928</v>
      </c>
    </row>
    <row r="280" spans="1:28" outlineLevel="2" x14ac:dyDescent="0.25">
      <c r="A280" s="15" t="s">
        <v>262</v>
      </c>
      <c r="B280" s="16" t="s">
        <v>263</v>
      </c>
      <c r="C280" s="16" t="s">
        <v>64</v>
      </c>
      <c r="D280" s="16" t="s">
        <v>91</v>
      </c>
      <c r="E280" s="16"/>
      <c r="F280" s="16" t="s">
        <v>33</v>
      </c>
      <c r="G280" s="16">
        <v>1120</v>
      </c>
      <c r="H280" s="16">
        <v>3480</v>
      </c>
      <c r="I280" s="17" t="s">
        <v>92</v>
      </c>
      <c r="J280" s="19">
        <v>200000</v>
      </c>
      <c r="K280" s="19">
        <v>200000</v>
      </c>
      <c r="L280" s="19">
        <v>0</v>
      </c>
      <c r="M280" s="19">
        <v>0</v>
      </c>
      <c r="N280" s="19">
        <v>0</v>
      </c>
      <c r="O280" s="19">
        <v>200000</v>
      </c>
      <c r="P280" s="19">
        <v>0</v>
      </c>
      <c r="Q280" s="19">
        <v>0</v>
      </c>
      <c r="R280" s="19">
        <v>0</v>
      </c>
      <c r="S280" s="19">
        <v>0</v>
      </c>
      <c r="T280" s="19">
        <v>0</v>
      </c>
      <c r="U280" s="19">
        <v>50000</v>
      </c>
      <c r="V280" s="19">
        <v>200000</v>
      </c>
      <c r="W280" s="19">
        <v>0</v>
      </c>
      <c r="X280" s="19">
        <v>200000</v>
      </c>
      <c r="Y280" s="20">
        <v>0</v>
      </c>
      <c r="Z280" s="20">
        <v>0</v>
      </c>
      <c r="AA280" s="20">
        <v>0</v>
      </c>
      <c r="AB280" s="21">
        <v>0</v>
      </c>
    </row>
    <row r="281" spans="1:28" ht="30" outlineLevel="2" x14ac:dyDescent="0.25">
      <c r="A281" s="15" t="s">
        <v>262</v>
      </c>
      <c r="B281" s="16" t="s">
        <v>263</v>
      </c>
      <c r="C281" s="16" t="s">
        <v>64</v>
      </c>
      <c r="D281" s="16" t="s">
        <v>227</v>
      </c>
      <c r="E281" s="16"/>
      <c r="F281" s="16" t="s">
        <v>33</v>
      </c>
      <c r="G281" s="16">
        <v>1120</v>
      </c>
      <c r="H281" s="16">
        <v>3480</v>
      </c>
      <c r="I281" s="17" t="s">
        <v>228</v>
      </c>
      <c r="J281" s="19">
        <v>200000</v>
      </c>
      <c r="K281" s="19">
        <v>200000</v>
      </c>
      <c r="L281" s="19">
        <v>0</v>
      </c>
      <c r="M281" s="19">
        <v>0</v>
      </c>
      <c r="N281" s="19">
        <v>0</v>
      </c>
      <c r="O281" s="19">
        <v>200000</v>
      </c>
      <c r="P281" s="19">
        <v>0</v>
      </c>
      <c r="Q281" s="19">
        <v>0</v>
      </c>
      <c r="R281" s="19">
        <v>0</v>
      </c>
      <c r="S281" s="19">
        <v>0</v>
      </c>
      <c r="T281" s="19">
        <v>0</v>
      </c>
      <c r="U281" s="19">
        <v>50000</v>
      </c>
      <c r="V281" s="19">
        <v>200000</v>
      </c>
      <c r="W281" s="19">
        <v>0</v>
      </c>
      <c r="X281" s="19">
        <v>200000</v>
      </c>
      <c r="Y281" s="20">
        <v>0</v>
      </c>
      <c r="Z281" s="20">
        <v>0</v>
      </c>
      <c r="AA281" s="20">
        <v>0</v>
      </c>
      <c r="AB281" s="21">
        <v>0</v>
      </c>
    </row>
    <row r="282" spans="1:28" ht="45" outlineLevel="2" x14ac:dyDescent="0.25">
      <c r="A282" s="15" t="s">
        <v>262</v>
      </c>
      <c r="B282" s="16" t="s">
        <v>263</v>
      </c>
      <c r="C282" s="16" t="s">
        <v>64</v>
      </c>
      <c r="D282" s="16" t="s">
        <v>93</v>
      </c>
      <c r="E282" s="16"/>
      <c r="F282" s="16" t="s">
        <v>33</v>
      </c>
      <c r="G282" s="16">
        <v>1120</v>
      </c>
      <c r="H282" s="16">
        <v>3480</v>
      </c>
      <c r="I282" s="17" t="s">
        <v>94</v>
      </c>
      <c r="J282" s="19">
        <v>100000</v>
      </c>
      <c r="K282" s="19">
        <v>100000</v>
      </c>
      <c r="L282" s="19">
        <v>0</v>
      </c>
      <c r="M282" s="19">
        <v>0</v>
      </c>
      <c r="N282" s="19">
        <v>0</v>
      </c>
      <c r="O282" s="19">
        <v>100000</v>
      </c>
      <c r="P282" s="19">
        <v>0</v>
      </c>
      <c r="Q282" s="19">
        <v>0</v>
      </c>
      <c r="R282" s="19">
        <v>0</v>
      </c>
      <c r="S282" s="19">
        <v>0</v>
      </c>
      <c r="T282" s="19">
        <v>0</v>
      </c>
      <c r="U282" s="19">
        <v>25000</v>
      </c>
      <c r="V282" s="19">
        <v>100000</v>
      </c>
      <c r="W282" s="19">
        <v>0</v>
      </c>
      <c r="X282" s="19">
        <v>100000</v>
      </c>
      <c r="Y282" s="20">
        <v>0</v>
      </c>
      <c r="Z282" s="20">
        <v>0</v>
      </c>
      <c r="AA282" s="20">
        <v>0</v>
      </c>
      <c r="AB282" s="21">
        <v>0</v>
      </c>
    </row>
    <row r="283" spans="1:28" outlineLevel="2" x14ac:dyDescent="0.25">
      <c r="A283" s="15" t="s">
        <v>262</v>
      </c>
      <c r="B283" s="16" t="s">
        <v>264</v>
      </c>
      <c r="C283" s="16" t="s">
        <v>64</v>
      </c>
      <c r="D283" s="16" t="s">
        <v>67</v>
      </c>
      <c r="E283" s="16"/>
      <c r="F283" s="16" t="s">
        <v>33</v>
      </c>
      <c r="G283" s="16">
        <v>1120</v>
      </c>
      <c r="H283" s="16">
        <v>3480</v>
      </c>
      <c r="I283" s="17" t="s">
        <v>68</v>
      </c>
      <c r="J283" s="19">
        <v>87340000</v>
      </c>
      <c r="K283" s="19">
        <v>87340000</v>
      </c>
      <c r="L283" s="19">
        <v>0</v>
      </c>
      <c r="M283" s="19">
        <v>-53930000</v>
      </c>
      <c r="N283" s="19">
        <v>0</v>
      </c>
      <c r="O283" s="19">
        <v>33410000</v>
      </c>
      <c r="P283" s="19">
        <v>0</v>
      </c>
      <c r="Q283" s="19">
        <v>0</v>
      </c>
      <c r="R283" s="19">
        <v>0</v>
      </c>
      <c r="S283" s="19">
        <v>0</v>
      </c>
      <c r="T283" s="19">
        <v>0</v>
      </c>
      <c r="U283" s="19">
        <v>33410000</v>
      </c>
      <c r="V283" s="19">
        <v>87340000</v>
      </c>
      <c r="W283" s="19">
        <v>0</v>
      </c>
      <c r="X283" s="19">
        <v>33410000</v>
      </c>
      <c r="Y283" s="20">
        <v>0</v>
      </c>
      <c r="Z283" s="20">
        <v>0</v>
      </c>
      <c r="AA283" s="20">
        <v>0</v>
      </c>
      <c r="AB283" s="21">
        <v>0</v>
      </c>
    </row>
    <row r="284" spans="1:28" ht="60" outlineLevel="2" x14ac:dyDescent="0.25">
      <c r="A284" s="15" t="s">
        <v>262</v>
      </c>
      <c r="B284" s="16" t="s">
        <v>264</v>
      </c>
      <c r="C284" s="16" t="s">
        <v>64</v>
      </c>
      <c r="D284" s="16" t="s">
        <v>77</v>
      </c>
      <c r="E284" s="16"/>
      <c r="F284" s="16" t="s">
        <v>33</v>
      </c>
      <c r="G284" s="16">
        <v>1120</v>
      </c>
      <c r="H284" s="16">
        <v>3480</v>
      </c>
      <c r="I284" s="17" t="s">
        <v>265</v>
      </c>
      <c r="J284" s="19">
        <v>143000000</v>
      </c>
      <c r="K284" s="19">
        <v>143000000</v>
      </c>
      <c r="L284" s="19">
        <v>0</v>
      </c>
      <c r="M284" s="19">
        <v>-40000000</v>
      </c>
      <c r="N284" s="19">
        <v>0</v>
      </c>
      <c r="O284" s="19">
        <v>103000000</v>
      </c>
      <c r="P284" s="19">
        <v>0</v>
      </c>
      <c r="Q284" s="19">
        <v>1131204.75</v>
      </c>
      <c r="R284" s="19">
        <v>0</v>
      </c>
      <c r="S284" s="19">
        <v>99996</v>
      </c>
      <c r="T284" s="19">
        <v>99996</v>
      </c>
      <c r="U284" s="19">
        <v>968799.25</v>
      </c>
      <c r="V284" s="19">
        <v>141768799.25</v>
      </c>
      <c r="W284" s="19">
        <v>0</v>
      </c>
      <c r="X284" s="19">
        <v>101768799.25</v>
      </c>
      <c r="Y284" s="20">
        <v>6.9927272727272731E-4</v>
      </c>
      <c r="Z284" s="20">
        <v>9.7083495145631072E-4</v>
      </c>
      <c r="AA284" s="20">
        <v>1.0982570388349515E-2</v>
      </c>
      <c r="AB284" s="21">
        <v>1.1953405339805826E-2</v>
      </c>
    </row>
    <row r="285" spans="1:28" outlineLevel="2" x14ac:dyDescent="0.25">
      <c r="A285" s="15" t="s">
        <v>262</v>
      </c>
      <c r="B285" s="16" t="s">
        <v>264</v>
      </c>
      <c r="C285" s="16" t="s">
        <v>64</v>
      </c>
      <c r="D285" s="16" t="s">
        <v>79</v>
      </c>
      <c r="E285" s="16"/>
      <c r="F285" s="16" t="s">
        <v>33</v>
      </c>
      <c r="G285" s="16">
        <v>1120</v>
      </c>
      <c r="H285" s="16">
        <v>3480</v>
      </c>
      <c r="I285" s="17" t="s">
        <v>80</v>
      </c>
      <c r="J285" s="19">
        <v>16109392</v>
      </c>
      <c r="K285" s="19">
        <v>16109392</v>
      </c>
      <c r="L285" s="19">
        <v>0</v>
      </c>
      <c r="M285" s="19">
        <v>0</v>
      </c>
      <c r="N285" s="19">
        <v>0</v>
      </c>
      <c r="O285" s="19">
        <v>16109392</v>
      </c>
      <c r="P285" s="19">
        <v>0</v>
      </c>
      <c r="Q285" s="19">
        <v>7824840.54</v>
      </c>
      <c r="R285" s="19">
        <v>0</v>
      </c>
      <c r="S285" s="19">
        <v>440399.46</v>
      </c>
      <c r="T285" s="19">
        <v>433424.46</v>
      </c>
      <c r="U285" s="19">
        <v>54260</v>
      </c>
      <c r="V285" s="19">
        <v>7844152</v>
      </c>
      <c r="W285" s="19">
        <v>0</v>
      </c>
      <c r="X285" s="19">
        <v>7844152</v>
      </c>
      <c r="Y285" s="20">
        <v>2.7338055961391966E-2</v>
      </c>
      <c r="Z285" s="20">
        <v>2.7338055961391966E-2</v>
      </c>
      <c r="AA285" s="20">
        <v>0.48573158689043011</v>
      </c>
      <c r="AB285" s="21">
        <v>0.51306964285182211</v>
      </c>
    </row>
    <row r="286" spans="1:28" outlineLevel="2" x14ac:dyDescent="0.25">
      <c r="A286" s="15" t="s">
        <v>262</v>
      </c>
      <c r="B286" s="16" t="s">
        <v>264</v>
      </c>
      <c r="C286" s="16" t="s">
        <v>64</v>
      </c>
      <c r="D286" s="16" t="s">
        <v>81</v>
      </c>
      <c r="E286" s="16"/>
      <c r="F286" s="16" t="s">
        <v>33</v>
      </c>
      <c r="G286" s="16">
        <v>1120</v>
      </c>
      <c r="H286" s="16">
        <v>3480</v>
      </c>
      <c r="I286" s="17" t="s">
        <v>82</v>
      </c>
      <c r="J286" s="19">
        <v>46473179</v>
      </c>
      <c r="K286" s="19">
        <v>46473179</v>
      </c>
      <c r="L286" s="19">
        <v>0</v>
      </c>
      <c r="M286" s="19">
        <v>70050000</v>
      </c>
      <c r="N286" s="19">
        <v>0</v>
      </c>
      <c r="O286" s="19">
        <v>116523179</v>
      </c>
      <c r="P286" s="19">
        <v>0</v>
      </c>
      <c r="Q286" s="19">
        <v>20762099.920000002</v>
      </c>
      <c r="R286" s="19">
        <v>0</v>
      </c>
      <c r="S286" s="19">
        <v>11704811.08</v>
      </c>
      <c r="T286" s="19">
        <v>11409411.08</v>
      </c>
      <c r="U286" s="19">
        <v>4185400</v>
      </c>
      <c r="V286" s="19">
        <v>14006268</v>
      </c>
      <c r="W286" s="19">
        <v>0</v>
      </c>
      <c r="X286" s="19">
        <v>84056268</v>
      </c>
      <c r="Y286" s="20">
        <v>0.2518616400225171</v>
      </c>
      <c r="Z286" s="20">
        <v>0.10045049560482726</v>
      </c>
      <c r="AA286" s="20">
        <v>0.17817999901976586</v>
      </c>
      <c r="AB286" s="21">
        <v>0.27863049462459311</v>
      </c>
    </row>
    <row r="287" spans="1:28" outlineLevel="2" x14ac:dyDescent="0.25">
      <c r="A287" s="15" t="s">
        <v>262</v>
      </c>
      <c r="B287" s="16" t="s">
        <v>264</v>
      </c>
      <c r="C287" s="16" t="s">
        <v>64</v>
      </c>
      <c r="D287" s="16" t="s">
        <v>87</v>
      </c>
      <c r="E287" s="16"/>
      <c r="F287" s="16" t="s">
        <v>33</v>
      </c>
      <c r="G287" s="16">
        <v>1120</v>
      </c>
      <c r="H287" s="16">
        <v>3480</v>
      </c>
      <c r="I287" s="17" t="s">
        <v>88</v>
      </c>
      <c r="J287" s="19">
        <v>5000000</v>
      </c>
      <c r="K287" s="19">
        <v>5000000</v>
      </c>
      <c r="L287" s="19">
        <v>0</v>
      </c>
      <c r="M287" s="19">
        <v>0</v>
      </c>
      <c r="N287" s="19">
        <v>0</v>
      </c>
      <c r="O287" s="19">
        <v>5000000</v>
      </c>
      <c r="P287" s="19">
        <v>0</v>
      </c>
      <c r="Q287" s="19">
        <v>0</v>
      </c>
      <c r="R287" s="19">
        <v>0</v>
      </c>
      <c r="S287" s="19">
        <v>0</v>
      </c>
      <c r="T287" s="19">
        <v>0</v>
      </c>
      <c r="U287" s="19">
        <v>5000000</v>
      </c>
      <c r="V287" s="19">
        <v>5000000</v>
      </c>
      <c r="W287" s="19">
        <v>0</v>
      </c>
      <c r="X287" s="19">
        <v>5000000</v>
      </c>
      <c r="Y287" s="20">
        <v>0</v>
      </c>
      <c r="Z287" s="20">
        <v>0</v>
      </c>
      <c r="AA287" s="20">
        <v>0</v>
      </c>
      <c r="AB287" s="21">
        <v>0</v>
      </c>
    </row>
    <row r="288" spans="1:28" ht="195" outlineLevel="2" x14ac:dyDescent="0.25">
      <c r="A288" s="15" t="s">
        <v>262</v>
      </c>
      <c r="B288" s="16" t="s">
        <v>264</v>
      </c>
      <c r="C288" s="16" t="s">
        <v>64</v>
      </c>
      <c r="D288" s="16" t="s">
        <v>89</v>
      </c>
      <c r="E288" s="16"/>
      <c r="F288" s="16" t="s">
        <v>33</v>
      </c>
      <c r="G288" s="16">
        <v>1120</v>
      </c>
      <c r="H288" s="16">
        <v>3480</v>
      </c>
      <c r="I288" s="17" t="s">
        <v>266</v>
      </c>
      <c r="J288" s="19">
        <v>38878490</v>
      </c>
      <c r="K288" s="19">
        <v>38878490</v>
      </c>
      <c r="L288" s="19">
        <v>0</v>
      </c>
      <c r="M288" s="19">
        <v>23880000</v>
      </c>
      <c r="N288" s="19">
        <v>0</v>
      </c>
      <c r="O288" s="19">
        <v>62758490</v>
      </c>
      <c r="P288" s="19">
        <v>38700000</v>
      </c>
      <c r="Q288" s="19">
        <v>0</v>
      </c>
      <c r="R288" s="19">
        <v>0</v>
      </c>
      <c r="S288" s="19">
        <v>0</v>
      </c>
      <c r="T288" s="19">
        <v>0</v>
      </c>
      <c r="U288" s="19">
        <v>178490</v>
      </c>
      <c r="V288" s="19">
        <v>178490</v>
      </c>
      <c r="W288" s="19">
        <v>0</v>
      </c>
      <c r="X288" s="19">
        <v>24058490</v>
      </c>
      <c r="Y288" s="20">
        <v>0</v>
      </c>
      <c r="Z288" s="20">
        <v>0</v>
      </c>
      <c r="AA288" s="20">
        <v>0.61664963577039533</v>
      </c>
      <c r="AB288" s="21">
        <v>0.61664963577039533</v>
      </c>
    </row>
    <row r="289" spans="1:28" ht="30" outlineLevel="2" x14ac:dyDescent="0.25">
      <c r="A289" s="15" t="s">
        <v>262</v>
      </c>
      <c r="B289" s="16" t="s">
        <v>288</v>
      </c>
      <c r="C289" s="16" t="s">
        <v>64</v>
      </c>
      <c r="D289" s="16" t="s">
        <v>215</v>
      </c>
      <c r="E289" s="16"/>
      <c r="F289" s="16" t="s">
        <v>33</v>
      </c>
      <c r="G289" s="16">
        <v>1120</v>
      </c>
      <c r="H289" s="16">
        <v>3480</v>
      </c>
      <c r="I289" s="17" t="s">
        <v>216</v>
      </c>
      <c r="J289" s="19">
        <v>2154000</v>
      </c>
      <c r="K289" s="19">
        <v>2154000</v>
      </c>
      <c r="L289" s="19">
        <v>0</v>
      </c>
      <c r="M289" s="19">
        <v>0</v>
      </c>
      <c r="N289" s="19">
        <v>0</v>
      </c>
      <c r="O289" s="19">
        <v>2154000</v>
      </c>
      <c r="P289" s="19">
        <v>0</v>
      </c>
      <c r="Q289" s="19">
        <v>0</v>
      </c>
      <c r="R289" s="19">
        <v>0</v>
      </c>
      <c r="S289" s="19">
        <v>0</v>
      </c>
      <c r="T289" s="19">
        <v>0</v>
      </c>
      <c r="U289" s="19">
        <v>538500</v>
      </c>
      <c r="V289" s="19">
        <v>2154000</v>
      </c>
      <c r="W289" s="19">
        <v>0</v>
      </c>
      <c r="X289" s="19">
        <v>2154000</v>
      </c>
      <c r="Y289" s="20">
        <v>0</v>
      </c>
      <c r="Z289" s="20">
        <v>0</v>
      </c>
      <c r="AA289" s="20">
        <v>0</v>
      </c>
      <c r="AB289" s="21">
        <v>0</v>
      </c>
    </row>
    <row r="290" spans="1:28" ht="75" outlineLevel="2" x14ac:dyDescent="0.25">
      <c r="A290" s="15" t="s">
        <v>262</v>
      </c>
      <c r="B290" s="16" t="s">
        <v>288</v>
      </c>
      <c r="C290" s="16" t="s">
        <v>64</v>
      </c>
      <c r="D290" s="16" t="s">
        <v>73</v>
      </c>
      <c r="E290" s="16"/>
      <c r="F290" s="16" t="s">
        <v>33</v>
      </c>
      <c r="G290" s="16">
        <v>1120</v>
      </c>
      <c r="H290" s="16">
        <v>3480</v>
      </c>
      <c r="I290" s="17" t="s">
        <v>289</v>
      </c>
      <c r="J290" s="19">
        <v>41944073</v>
      </c>
      <c r="K290" s="19">
        <v>41944073</v>
      </c>
      <c r="L290" s="19">
        <v>0</v>
      </c>
      <c r="M290" s="19">
        <v>-41944073</v>
      </c>
      <c r="N290" s="19">
        <v>0</v>
      </c>
      <c r="O290" s="19">
        <v>0</v>
      </c>
      <c r="P290" s="19">
        <v>0</v>
      </c>
      <c r="Q290" s="19">
        <v>0</v>
      </c>
      <c r="R290" s="19">
        <v>0</v>
      </c>
      <c r="S290" s="19">
        <v>0</v>
      </c>
      <c r="T290" s="19">
        <v>0</v>
      </c>
      <c r="U290" s="19">
        <v>0</v>
      </c>
      <c r="V290" s="19">
        <v>41944073</v>
      </c>
      <c r="W290" s="19">
        <v>0</v>
      </c>
      <c r="X290" s="19">
        <v>0</v>
      </c>
      <c r="Y290" s="20">
        <v>0</v>
      </c>
      <c r="Z290" s="20">
        <v>0</v>
      </c>
      <c r="AA290" s="20">
        <v>0</v>
      </c>
      <c r="AB290" s="21">
        <v>0</v>
      </c>
    </row>
    <row r="291" spans="1:28" ht="75" outlineLevel="2" x14ac:dyDescent="0.25">
      <c r="A291" s="15" t="s">
        <v>262</v>
      </c>
      <c r="B291" s="16" t="s">
        <v>288</v>
      </c>
      <c r="C291" s="16" t="s">
        <v>64</v>
      </c>
      <c r="D291" s="16" t="s">
        <v>77</v>
      </c>
      <c r="E291" s="16"/>
      <c r="F291" s="16" t="s">
        <v>33</v>
      </c>
      <c r="G291" s="16">
        <v>1120</v>
      </c>
      <c r="H291" s="16">
        <v>3480</v>
      </c>
      <c r="I291" s="17" t="s">
        <v>290</v>
      </c>
      <c r="J291" s="19">
        <v>294778848</v>
      </c>
      <c r="K291" s="19">
        <v>294778848</v>
      </c>
      <c r="L291" s="19">
        <v>0</v>
      </c>
      <c r="M291" s="19">
        <v>-12447885</v>
      </c>
      <c r="N291" s="19">
        <v>0</v>
      </c>
      <c r="O291" s="19">
        <v>282330963</v>
      </c>
      <c r="P291" s="19">
        <v>0</v>
      </c>
      <c r="Q291" s="19">
        <v>0</v>
      </c>
      <c r="R291" s="19">
        <v>0</v>
      </c>
      <c r="S291" s="19">
        <v>23864269.989999998</v>
      </c>
      <c r="T291" s="19">
        <v>0</v>
      </c>
      <c r="U291" s="19">
        <v>49830442.009999998</v>
      </c>
      <c r="V291" s="19">
        <v>270914578.00999999</v>
      </c>
      <c r="W291" s="19">
        <v>0</v>
      </c>
      <c r="X291" s="19">
        <v>258466693.00999999</v>
      </c>
      <c r="Y291" s="20">
        <v>8.0956520971274024E-2</v>
      </c>
      <c r="Z291" s="20">
        <v>8.4525868988730074E-2</v>
      </c>
      <c r="AA291" s="20">
        <v>0</v>
      </c>
      <c r="AB291" s="21">
        <v>8.4525868988730074E-2</v>
      </c>
    </row>
    <row r="292" spans="1:28" outlineLevel="2" x14ac:dyDescent="0.25">
      <c r="A292" s="15" t="s">
        <v>262</v>
      </c>
      <c r="B292" s="16" t="s">
        <v>288</v>
      </c>
      <c r="C292" s="16" t="s">
        <v>64</v>
      </c>
      <c r="D292" s="16" t="s">
        <v>79</v>
      </c>
      <c r="E292" s="16"/>
      <c r="F292" s="16" t="s">
        <v>33</v>
      </c>
      <c r="G292" s="16">
        <v>1120</v>
      </c>
      <c r="H292" s="16">
        <v>3480</v>
      </c>
      <c r="I292" s="17" t="s">
        <v>80</v>
      </c>
      <c r="J292" s="19">
        <v>2549254</v>
      </c>
      <c r="K292" s="19">
        <v>2549254</v>
      </c>
      <c r="L292" s="19">
        <v>0</v>
      </c>
      <c r="M292" s="19">
        <v>0</v>
      </c>
      <c r="N292" s="19">
        <v>0</v>
      </c>
      <c r="O292" s="19">
        <v>2549254</v>
      </c>
      <c r="P292" s="19">
        <v>0</v>
      </c>
      <c r="Q292" s="19">
        <v>0</v>
      </c>
      <c r="R292" s="19">
        <v>0</v>
      </c>
      <c r="S292" s="19">
        <v>0</v>
      </c>
      <c r="T292" s="19">
        <v>0</v>
      </c>
      <c r="U292" s="19">
        <v>637313</v>
      </c>
      <c r="V292" s="19">
        <v>2549254</v>
      </c>
      <c r="W292" s="19">
        <v>0</v>
      </c>
      <c r="X292" s="19">
        <v>2549254</v>
      </c>
      <c r="Y292" s="20">
        <v>0</v>
      </c>
      <c r="Z292" s="20">
        <v>0</v>
      </c>
      <c r="AA292" s="20">
        <v>0</v>
      </c>
      <c r="AB292" s="21">
        <v>0</v>
      </c>
    </row>
    <row r="293" spans="1:28" outlineLevel="2" x14ac:dyDescent="0.25">
      <c r="A293" s="15" t="s">
        <v>262</v>
      </c>
      <c r="B293" s="16" t="s">
        <v>288</v>
      </c>
      <c r="C293" s="16" t="s">
        <v>64</v>
      </c>
      <c r="D293" s="16" t="s">
        <v>81</v>
      </c>
      <c r="E293" s="16"/>
      <c r="F293" s="16" t="s">
        <v>33</v>
      </c>
      <c r="G293" s="16">
        <v>1120</v>
      </c>
      <c r="H293" s="16">
        <v>3480</v>
      </c>
      <c r="I293" s="17" t="s">
        <v>82</v>
      </c>
      <c r="J293" s="19">
        <v>8077342</v>
      </c>
      <c r="K293" s="19">
        <v>8077342</v>
      </c>
      <c r="L293" s="19">
        <v>0</v>
      </c>
      <c r="M293" s="19">
        <v>0</v>
      </c>
      <c r="N293" s="19">
        <v>0</v>
      </c>
      <c r="O293" s="19">
        <v>8077342</v>
      </c>
      <c r="P293" s="19">
        <v>0</v>
      </c>
      <c r="Q293" s="19">
        <v>0</v>
      </c>
      <c r="R293" s="19">
        <v>0</v>
      </c>
      <c r="S293" s="19">
        <v>0</v>
      </c>
      <c r="T293" s="19">
        <v>0</v>
      </c>
      <c r="U293" s="19">
        <v>2019335</v>
      </c>
      <c r="V293" s="19">
        <v>8077342</v>
      </c>
      <c r="W293" s="19">
        <v>0</v>
      </c>
      <c r="X293" s="19">
        <v>8077342</v>
      </c>
      <c r="Y293" s="20">
        <v>0</v>
      </c>
      <c r="Z293" s="20">
        <v>0</v>
      </c>
      <c r="AA293" s="20">
        <v>0</v>
      </c>
      <c r="AB293" s="21">
        <v>0</v>
      </c>
    </row>
    <row r="294" spans="1:28" outlineLevel="2" x14ac:dyDescent="0.25">
      <c r="A294" s="15" t="s">
        <v>262</v>
      </c>
      <c r="B294" s="16" t="s">
        <v>288</v>
      </c>
      <c r="C294" s="16" t="s">
        <v>64</v>
      </c>
      <c r="D294" s="16" t="s">
        <v>83</v>
      </c>
      <c r="E294" s="16"/>
      <c r="F294" s="16" t="s">
        <v>33</v>
      </c>
      <c r="G294" s="16">
        <v>1120</v>
      </c>
      <c r="H294" s="16">
        <v>3480</v>
      </c>
      <c r="I294" s="17" t="s">
        <v>84</v>
      </c>
      <c r="J294" s="19">
        <v>4500000</v>
      </c>
      <c r="K294" s="19">
        <v>4500000</v>
      </c>
      <c r="L294" s="19">
        <v>0</v>
      </c>
      <c r="M294" s="19">
        <v>0</v>
      </c>
      <c r="N294" s="19">
        <v>0</v>
      </c>
      <c r="O294" s="19">
        <v>4500000</v>
      </c>
      <c r="P294" s="19">
        <v>0</v>
      </c>
      <c r="Q294" s="19">
        <v>0</v>
      </c>
      <c r="R294" s="19">
        <v>0</v>
      </c>
      <c r="S294" s="19">
        <v>0</v>
      </c>
      <c r="T294" s="19">
        <v>0</v>
      </c>
      <c r="U294" s="19">
        <v>0</v>
      </c>
      <c r="V294" s="19">
        <v>4500000</v>
      </c>
      <c r="W294" s="19">
        <v>0</v>
      </c>
      <c r="X294" s="19">
        <v>4500000</v>
      </c>
      <c r="Y294" s="20">
        <v>0</v>
      </c>
      <c r="Z294" s="20">
        <v>0</v>
      </c>
      <c r="AA294" s="20">
        <v>0</v>
      </c>
      <c r="AB294" s="21">
        <v>0</v>
      </c>
    </row>
    <row r="295" spans="1:28" outlineLevel="2" x14ac:dyDescent="0.25">
      <c r="A295" s="15" t="s">
        <v>262</v>
      </c>
      <c r="B295" s="16" t="s">
        <v>288</v>
      </c>
      <c r="C295" s="16" t="s">
        <v>64</v>
      </c>
      <c r="D295" s="16" t="s">
        <v>85</v>
      </c>
      <c r="E295" s="16"/>
      <c r="F295" s="16" t="s">
        <v>33</v>
      </c>
      <c r="G295" s="16">
        <v>1120</v>
      </c>
      <c r="H295" s="16">
        <v>3480</v>
      </c>
      <c r="I295" s="17" t="s">
        <v>86</v>
      </c>
      <c r="J295" s="19">
        <v>4500000</v>
      </c>
      <c r="K295" s="19">
        <v>4500000</v>
      </c>
      <c r="L295" s="19">
        <v>0</v>
      </c>
      <c r="M295" s="19">
        <v>0</v>
      </c>
      <c r="N295" s="19">
        <v>0</v>
      </c>
      <c r="O295" s="19">
        <v>4500000</v>
      </c>
      <c r="P295" s="19">
        <v>0</v>
      </c>
      <c r="Q295" s="19">
        <v>0</v>
      </c>
      <c r="R295" s="19">
        <v>0</v>
      </c>
      <c r="S295" s="19">
        <v>0</v>
      </c>
      <c r="T295" s="19">
        <v>0</v>
      </c>
      <c r="U295" s="19">
        <v>0</v>
      </c>
      <c r="V295" s="19">
        <v>4500000</v>
      </c>
      <c r="W295" s="19">
        <v>0</v>
      </c>
      <c r="X295" s="19">
        <v>4500000</v>
      </c>
      <c r="Y295" s="20">
        <v>0</v>
      </c>
      <c r="Z295" s="20">
        <v>0</v>
      </c>
      <c r="AA295" s="20">
        <v>0</v>
      </c>
      <c r="AB295" s="21">
        <v>0</v>
      </c>
    </row>
    <row r="296" spans="1:28" outlineLevel="2" x14ac:dyDescent="0.25">
      <c r="A296" s="15" t="s">
        <v>262</v>
      </c>
      <c r="B296" s="16" t="s">
        <v>288</v>
      </c>
      <c r="C296" s="16" t="s">
        <v>64</v>
      </c>
      <c r="D296" s="16" t="s">
        <v>87</v>
      </c>
      <c r="E296" s="16"/>
      <c r="F296" s="16" t="s">
        <v>33</v>
      </c>
      <c r="G296" s="16">
        <v>1120</v>
      </c>
      <c r="H296" s="16">
        <v>3480</v>
      </c>
      <c r="I296" s="17" t="s">
        <v>88</v>
      </c>
      <c r="J296" s="19">
        <v>2000000</v>
      </c>
      <c r="K296" s="19">
        <v>2000000</v>
      </c>
      <c r="L296" s="19">
        <v>0</v>
      </c>
      <c r="M296" s="19">
        <v>0</v>
      </c>
      <c r="N296" s="19">
        <v>0</v>
      </c>
      <c r="O296" s="19">
        <v>2000000</v>
      </c>
      <c r="P296" s="19">
        <v>0</v>
      </c>
      <c r="Q296" s="19">
        <v>0</v>
      </c>
      <c r="R296" s="19">
        <v>0</v>
      </c>
      <c r="S296" s="19">
        <v>0</v>
      </c>
      <c r="T296" s="19">
        <v>0</v>
      </c>
      <c r="U296" s="19">
        <v>2000000</v>
      </c>
      <c r="V296" s="19">
        <v>2000000</v>
      </c>
      <c r="W296" s="19">
        <v>0</v>
      </c>
      <c r="X296" s="19">
        <v>2000000</v>
      </c>
      <c r="Y296" s="20">
        <v>0</v>
      </c>
      <c r="Z296" s="20">
        <v>0</v>
      </c>
      <c r="AA296" s="20">
        <v>0</v>
      </c>
      <c r="AB296" s="21">
        <v>0</v>
      </c>
    </row>
    <row r="297" spans="1:28" ht="135" outlineLevel="2" x14ac:dyDescent="0.25">
      <c r="A297" s="15" t="s">
        <v>262</v>
      </c>
      <c r="B297" s="16" t="s">
        <v>288</v>
      </c>
      <c r="C297" s="16" t="s">
        <v>64</v>
      </c>
      <c r="D297" s="16" t="s">
        <v>89</v>
      </c>
      <c r="E297" s="16"/>
      <c r="F297" s="16" t="s">
        <v>33</v>
      </c>
      <c r="G297" s="16">
        <v>1120</v>
      </c>
      <c r="H297" s="16">
        <v>3480</v>
      </c>
      <c r="I297" s="17" t="s">
        <v>291</v>
      </c>
      <c r="J297" s="19">
        <v>55055740</v>
      </c>
      <c r="K297" s="19">
        <v>55055740</v>
      </c>
      <c r="L297" s="19">
        <v>0</v>
      </c>
      <c r="M297" s="19">
        <v>49944073</v>
      </c>
      <c r="N297" s="19">
        <v>0</v>
      </c>
      <c r="O297" s="19">
        <v>104999813</v>
      </c>
      <c r="P297" s="19">
        <v>0</v>
      </c>
      <c r="Q297" s="19">
        <v>0</v>
      </c>
      <c r="R297" s="19">
        <v>0</v>
      </c>
      <c r="S297" s="19">
        <v>0</v>
      </c>
      <c r="T297" s="19">
        <v>0</v>
      </c>
      <c r="U297" s="19">
        <v>33632507.25</v>
      </c>
      <c r="V297" s="19">
        <v>55055740</v>
      </c>
      <c r="W297" s="19">
        <v>0</v>
      </c>
      <c r="X297" s="19">
        <v>104999813</v>
      </c>
      <c r="Y297" s="20">
        <v>0</v>
      </c>
      <c r="Z297" s="20">
        <v>0</v>
      </c>
      <c r="AA297" s="20">
        <v>0</v>
      </c>
      <c r="AB297" s="21">
        <v>0</v>
      </c>
    </row>
    <row r="298" spans="1:28" outlineLevel="2" x14ac:dyDescent="0.25">
      <c r="A298" s="15" t="s">
        <v>262</v>
      </c>
      <c r="B298" s="16" t="s">
        <v>288</v>
      </c>
      <c r="C298" s="16" t="s">
        <v>64</v>
      </c>
      <c r="D298" s="16" t="s">
        <v>91</v>
      </c>
      <c r="E298" s="16"/>
      <c r="F298" s="16" t="s">
        <v>33</v>
      </c>
      <c r="G298" s="16">
        <v>1120</v>
      </c>
      <c r="H298" s="16">
        <v>3480</v>
      </c>
      <c r="I298" s="17" t="s">
        <v>92</v>
      </c>
      <c r="J298" s="19">
        <v>85000</v>
      </c>
      <c r="K298" s="19">
        <v>85000</v>
      </c>
      <c r="L298" s="19">
        <v>0</v>
      </c>
      <c r="M298" s="19">
        <v>4447885</v>
      </c>
      <c r="N298" s="19">
        <v>0</v>
      </c>
      <c r="O298" s="19">
        <v>4532885</v>
      </c>
      <c r="P298" s="19">
        <v>0</v>
      </c>
      <c r="Q298" s="19">
        <v>0</v>
      </c>
      <c r="R298" s="19">
        <v>0</v>
      </c>
      <c r="S298" s="19">
        <v>0</v>
      </c>
      <c r="T298" s="19">
        <v>0</v>
      </c>
      <c r="U298" s="19">
        <v>0</v>
      </c>
      <c r="V298" s="19">
        <v>85000</v>
      </c>
      <c r="W298" s="19">
        <v>0</v>
      </c>
      <c r="X298" s="19">
        <v>4532885</v>
      </c>
      <c r="Y298" s="20">
        <v>0</v>
      </c>
      <c r="Z298" s="20">
        <v>0</v>
      </c>
      <c r="AA298" s="20">
        <v>0</v>
      </c>
      <c r="AB298" s="21">
        <v>0</v>
      </c>
    </row>
    <row r="299" spans="1:28" ht="30" outlineLevel="2" x14ac:dyDescent="0.25">
      <c r="A299" s="15" t="s">
        <v>262</v>
      </c>
      <c r="B299" s="16" t="s">
        <v>288</v>
      </c>
      <c r="C299" s="16" t="s">
        <v>64</v>
      </c>
      <c r="D299" s="16" t="s">
        <v>227</v>
      </c>
      <c r="E299" s="16"/>
      <c r="F299" s="16" t="s">
        <v>33</v>
      </c>
      <c r="G299" s="16">
        <v>1120</v>
      </c>
      <c r="H299" s="16">
        <v>3480</v>
      </c>
      <c r="I299" s="17" t="s">
        <v>228</v>
      </c>
      <c r="J299" s="19">
        <v>28400000</v>
      </c>
      <c r="K299" s="19">
        <v>28400000</v>
      </c>
      <c r="L299" s="19">
        <v>0</v>
      </c>
      <c r="M299" s="19">
        <v>0</v>
      </c>
      <c r="N299" s="19">
        <v>0</v>
      </c>
      <c r="O299" s="19">
        <v>28400000</v>
      </c>
      <c r="P299" s="19">
        <v>0</v>
      </c>
      <c r="Q299" s="19">
        <v>0</v>
      </c>
      <c r="R299" s="19">
        <v>0</v>
      </c>
      <c r="S299" s="19">
        <v>0</v>
      </c>
      <c r="T299" s="19">
        <v>0</v>
      </c>
      <c r="U299" s="19">
        <v>7100000</v>
      </c>
      <c r="V299" s="19">
        <v>28400000</v>
      </c>
      <c r="W299" s="19">
        <v>0</v>
      </c>
      <c r="X299" s="19">
        <v>28400000</v>
      </c>
      <c r="Y299" s="20">
        <v>0</v>
      </c>
      <c r="Z299" s="20">
        <v>0</v>
      </c>
      <c r="AA299" s="20">
        <v>0</v>
      </c>
      <c r="AB299" s="21">
        <v>0</v>
      </c>
    </row>
    <row r="300" spans="1:28" ht="30" outlineLevel="2" x14ac:dyDescent="0.25">
      <c r="A300" s="15" t="s">
        <v>262</v>
      </c>
      <c r="B300" s="16" t="s">
        <v>288</v>
      </c>
      <c r="C300" s="16" t="s">
        <v>64</v>
      </c>
      <c r="D300" s="16" t="s">
        <v>229</v>
      </c>
      <c r="E300" s="16"/>
      <c r="F300" s="16" t="s">
        <v>33</v>
      </c>
      <c r="G300" s="16">
        <v>1120</v>
      </c>
      <c r="H300" s="16">
        <v>3480</v>
      </c>
      <c r="I300" s="17" t="s">
        <v>230</v>
      </c>
      <c r="J300" s="19">
        <v>10000000</v>
      </c>
      <c r="K300" s="19">
        <v>10000000</v>
      </c>
      <c r="L300" s="19">
        <v>0</v>
      </c>
      <c r="M300" s="19">
        <v>0</v>
      </c>
      <c r="N300" s="19">
        <v>0</v>
      </c>
      <c r="O300" s="19">
        <v>10000000</v>
      </c>
      <c r="P300" s="19">
        <v>0</v>
      </c>
      <c r="Q300" s="19">
        <v>0</v>
      </c>
      <c r="R300" s="19">
        <v>0</v>
      </c>
      <c r="S300" s="19">
        <v>0</v>
      </c>
      <c r="T300" s="19">
        <v>0</v>
      </c>
      <c r="U300" s="19">
        <v>2500000</v>
      </c>
      <c r="V300" s="19">
        <v>10000000</v>
      </c>
      <c r="W300" s="19">
        <v>0</v>
      </c>
      <c r="X300" s="19">
        <v>10000000</v>
      </c>
      <c r="Y300" s="20">
        <v>0</v>
      </c>
      <c r="Z300" s="20">
        <v>0</v>
      </c>
      <c r="AA300" s="20">
        <v>0</v>
      </c>
      <c r="AB300" s="21">
        <v>0</v>
      </c>
    </row>
    <row r="301" spans="1:28" ht="45" outlineLevel="2" x14ac:dyDescent="0.25">
      <c r="A301" s="15" t="s">
        <v>262</v>
      </c>
      <c r="B301" s="16" t="s">
        <v>288</v>
      </c>
      <c r="C301" s="16" t="s">
        <v>64</v>
      </c>
      <c r="D301" s="16" t="s">
        <v>93</v>
      </c>
      <c r="E301" s="16"/>
      <c r="F301" s="16" t="s">
        <v>33</v>
      </c>
      <c r="G301" s="16">
        <v>1120</v>
      </c>
      <c r="H301" s="16">
        <v>3480</v>
      </c>
      <c r="I301" s="17" t="s">
        <v>94</v>
      </c>
      <c r="J301" s="19">
        <v>4175000</v>
      </c>
      <c r="K301" s="19">
        <v>4175000</v>
      </c>
      <c r="L301" s="19">
        <v>0</v>
      </c>
      <c r="M301" s="19">
        <v>0</v>
      </c>
      <c r="N301" s="19">
        <v>0</v>
      </c>
      <c r="O301" s="19">
        <v>4175000</v>
      </c>
      <c r="P301" s="19">
        <v>0</v>
      </c>
      <c r="Q301" s="19">
        <v>0</v>
      </c>
      <c r="R301" s="19">
        <v>0</v>
      </c>
      <c r="S301" s="19">
        <v>0</v>
      </c>
      <c r="T301" s="19">
        <v>0</v>
      </c>
      <c r="U301" s="19">
        <v>543750</v>
      </c>
      <c r="V301" s="19">
        <v>4175000</v>
      </c>
      <c r="W301" s="19">
        <v>0</v>
      </c>
      <c r="X301" s="19">
        <v>4175000</v>
      </c>
      <c r="Y301" s="20">
        <v>0</v>
      </c>
      <c r="Z301" s="20">
        <v>0</v>
      </c>
      <c r="AA301" s="20">
        <v>0</v>
      </c>
      <c r="AB301" s="21">
        <v>0</v>
      </c>
    </row>
    <row r="302" spans="1:28" outlineLevel="2" x14ac:dyDescent="0.25">
      <c r="A302" s="15" t="s">
        <v>262</v>
      </c>
      <c r="B302" s="16" t="s">
        <v>288</v>
      </c>
      <c r="C302" s="16" t="s">
        <v>64</v>
      </c>
      <c r="D302" s="16" t="s">
        <v>233</v>
      </c>
      <c r="E302" s="16"/>
      <c r="F302" s="16" t="s">
        <v>33</v>
      </c>
      <c r="G302" s="16">
        <v>1310</v>
      </c>
      <c r="H302" s="16">
        <v>3480</v>
      </c>
      <c r="I302" s="17" t="s">
        <v>234</v>
      </c>
      <c r="J302" s="19">
        <v>1000000</v>
      </c>
      <c r="K302" s="19">
        <v>1000000</v>
      </c>
      <c r="L302" s="19">
        <v>0</v>
      </c>
      <c r="M302" s="19">
        <v>0</v>
      </c>
      <c r="N302" s="19">
        <v>0</v>
      </c>
      <c r="O302" s="19">
        <v>1000000</v>
      </c>
      <c r="P302" s="19">
        <v>0</v>
      </c>
      <c r="Q302" s="19">
        <v>0</v>
      </c>
      <c r="R302" s="19">
        <v>0</v>
      </c>
      <c r="S302" s="19">
        <v>0</v>
      </c>
      <c r="T302" s="19">
        <v>0</v>
      </c>
      <c r="U302" s="19">
        <v>250000</v>
      </c>
      <c r="V302" s="19">
        <v>1000000</v>
      </c>
      <c r="W302" s="19">
        <v>0</v>
      </c>
      <c r="X302" s="19">
        <v>1000000</v>
      </c>
      <c r="Y302" s="20">
        <v>0</v>
      </c>
      <c r="Z302" s="20">
        <v>0</v>
      </c>
      <c r="AA302" s="20">
        <v>0</v>
      </c>
      <c r="AB302" s="21">
        <v>0</v>
      </c>
    </row>
    <row r="303" spans="1:28" ht="240" outlineLevel="2" x14ac:dyDescent="0.25">
      <c r="A303" s="15" t="s">
        <v>295</v>
      </c>
      <c r="B303" s="16" t="s">
        <v>30</v>
      </c>
      <c r="C303" s="16" t="s">
        <v>64</v>
      </c>
      <c r="D303" s="16" t="s">
        <v>217</v>
      </c>
      <c r="E303" s="16"/>
      <c r="F303" s="16" t="s">
        <v>33</v>
      </c>
      <c r="G303" s="16">
        <v>1120</v>
      </c>
      <c r="H303" s="16">
        <v>3480</v>
      </c>
      <c r="I303" s="17" t="s">
        <v>296</v>
      </c>
      <c r="J303" s="19">
        <v>500908470</v>
      </c>
      <c r="K303" s="19">
        <v>500908470</v>
      </c>
      <c r="L303" s="19">
        <v>0</v>
      </c>
      <c r="M303" s="19">
        <v>0</v>
      </c>
      <c r="N303" s="19">
        <v>0</v>
      </c>
      <c r="O303" s="19">
        <v>500908470</v>
      </c>
      <c r="P303" s="19">
        <v>59548639.200000003</v>
      </c>
      <c r="Q303" s="19">
        <v>95084910.700000003</v>
      </c>
      <c r="R303" s="19">
        <v>0</v>
      </c>
      <c r="S303" s="19">
        <v>6221626.9100000001</v>
      </c>
      <c r="T303" s="19">
        <v>6221626.9100000001</v>
      </c>
      <c r="U303" s="19">
        <v>320011098.23000002</v>
      </c>
      <c r="V303" s="19">
        <v>340053293.19</v>
      </c>
      <c r="W303" s="19">
        <v>0</v>
      </c>
      <c r="X303" s="19">
        <v>340053293.19</v>
      </c>
      <c r="Y303" s="20">
        <v>1.2420686178454918E-2</v>
      </c>
      <c r="Z303" s="20">
        <v>1.2420686178454918E-2</v>
      </c>
      <c r="AA303" s="20">
        <v>0.30870619915850095</v>
      </c>
      <c r="AB303" s="21">
        <v>0.32112688533695588</v>
      </c>
    </row>
    <row r="304" spans="1:28" outlineLevel="2" x14ac:dyDescent="0.25">
      <c r="A304" s="15" t="s">
        <v>295</v>
      </c>
      <c r="B304" s="16" t="s">
        <v>30</v>
      </c>
      <c r="C304" s="16" t="s">
        <v>64</v>
      </c>
      <c r="D304" s="16" t="s">
        <v>81</v>
      </c>
      <c r="E304" s="16"/>
      <c r="F304" s="16" t="s">
        <v>33</v>
      </c>
      <c r="G304" s="16">
        <v>1120</v>
      </c>
      <c r="H304" s="16">
        <v>3480</v>
      </c>
      <c r="I304" s="17" t="s">
        <v>82</v>
      </c>
      <c r="J304" s="19">
        <v>26150808</v>
      </c>
      <c r="K304" s="19">
        <v>26150808</v>
      </c>
      <c r="L304" s="19">
        <v>0</v>
      </c>
      <c r="M304" s="19">
        <v>0</v>
      </c>
      <c r="N304" s="19">
        <v>0</v>
      </c>
      <c r="O304" s="19">
        <v>26150808</v>
      </c>
      <c r="P304" s="19">
        <v>83000</v>
      </c>
      <c r="Q304" s="19">
        <v>2523302</v>
      </c>
      <c r="R304" s="19">
        <v>0</v>
      </c>
      <c r="S304" s="19">
        <v>3296900</v>
      </c>
      <c r="T304" s="19">
        <v>2939500</v>
      </c>
      <c r="U304" s="19">
        <v>634500</v>
      </c>
      <c r="V304" s="19">
        <v>20247606</v>
      </c>
      <c r="W304" s="19">
        <v>0</v>
      </c>
      <c r="X304" s="19">
        <v>20247606</v>
      </c>
      <c r="Y304" s="20">
        <v>0.12607258636138508</v>
      </c>
      <c r="Z304" s="20">
        <v>0.12607258636138508</v>
      </c>
      <c r="AA304" s="20">
        <v>9.9664301003624819E-2</v>
      </c>
      <c r="AB304" s="21">
        <v>0.22573688736500991</v>
      </c>
    </row>
    <row r="305" spans="1:28" outlineLevel="2" x14ac:dyDescent="0.25">
      <c r="A305" s="15" t="s">
        <v>303</v>
      </c>
      <c r="B305" s="16" t="s">
        <v>30</v>
      </c>
      <c r="C305" s="16" t="s">
        <v>64</v>
      </c>
      <c r="D305" s="16" t="s">
        <v>304</v>
      </c>
      <c r="E305" s="16"/>
      <c r="F305" s="16" t="s">
        <v>33</v>
      </c>
      <c r="G305" s="16">
        <v>1120</v>
      </c>
      <c r="H305" s="16">
        <v>3480</v>
      </c>
      <c r="I305" s="17" t="s">
        <v>305</v>
      </c>
      <c r="J305" s="19">
        <v>3859513186</v>
      </c>
      <c r="K305" s="19">
        <v>3859513186</v>
      </c>
      <c r="L305" s="19">
        <v>0</v>
      </c>
      <c r="M305" s="19">
        <v>0</v>
      </c>
      <c r="N305" s="19">
        <v>0</v>
      </c>
      <c r="O305" s="19">
        <v>3859513186</v>
      </c>
      <c r="P305" s="19">
        <v>105343479.3</v>
      </c>
      <c r="Q305" s="19">
        <v>169386918.03</v>
      </c>
      <c r="R305" s="19">
        <v>0</v>
      </c>
      <c r="S305" s="19">
        <v>118074491.18000001</v>
      </c>
      <c r="T305" s="19">
        <v>118074491.18000001</v>
      </c>
      <c r="U305" s="19">
        <v>1153160572.49</v>
      </c>
      <c r="V305" s="19">
        <v>3466708297.4899998</v>
      </c>
      <c r="W305" s="19">
        <v>0</v>
      </c>
      <c r="X305" s="19">
        <v>3466708297.4899998</v>
      </c>
      <c r="Y305" s="20">
        <v>3.0593104749143875E-2</v>
      </c>
      <c r="Z305" s="20">
        <v>3.0593104749143875E-2</v>
      </c>
      <c r="AA305" s="20">
        <v>7.1182655451614243E-2</v>
      </c>
      <c r="AB305" s="21">
        <v>0.10177576020075813</v>
      </c>
    </row>
    <row r="306" spans="1:28" outlineLevel="2" x14ac:dyDescent="0.25">
      <c r="A306" s="15" t="s">
        <v>303</v>
      </c>
      <c r="B306" s="16" t="s">
        <v>30</v>
      </c>
      <c r="C306" s="16" t="s">
        <v>64</v>
      </c>
      <c r="D306" s="16" t="s">
        <v>209</v>
      </c>
      <c r="E306" s="16"/>
      <c r="F306" s="16" t="s">
        <v>33</v>
      </c>
      <c r="G306" s="16">
        <v>1120</v>
      </c>
      <c r="H306" s="16">
        <v>3480</v>
      </c>
      <c r="I306" s="17" t="s">
        <v>210</v>
      </c>
      <c r="J306" s="19">
        <v>13000000000</v>
      </c>
      <c r="K306" s="19">
        <v>13000000000</v>
      </c>
      <c r="L306" s="19">
        <v>0</v>
      </c>
      <c r="M306" s="19">
        <v>0</v>
      </c>
      <c r="N306" s="19">
        <v>0</v>
      </c>
      <c r="O306" s="19">
        <v>13000000000</v>
      </c>
      <c r="P306" s="19">
        <v>936392607.37</v>
      </c>
      <c r="Q306" s="19">
        <v>3136123278.6700001</v>
      </c>
      <c r="R306" s="19">
        <v>0</v>
      </c>
      <c r="S306" s="19">
        <v>47537260.07</v>
      </c>
      <c r="T306" s="19">
        <v>1455450.1</v>
      </c>
      <c r="U306" s="19">
        <v>213280187.88999999</v>
      </c>
      <c r="V306" s="19">
        <v>8879946853.8899994</v>
      </c>
      <c r="W306" s="19">
        <v>0</v>
      </c>
      <c r="X306" s="19">
        <v>8879946853.8899994</v>
      </c>
      <c r="Y306" s="20">
        <v>3.6567123130769232E-3</v>
      </c>
      <c r="Z306" s="20">
        <v>3.6567123130769232E-3</v>
      </c>
      <c r="AA306" s="20">
        <v>0.31327045277230769</v>
      </c>
      <c r="AB306" s="21">
        <v>0.3169271650853846</v>
      </c>
    </row>
    <row r="307" spans="1:28" ht="150" outlineLevel="2" x14ac:dyDescent="0.25">
      <c r="A307" s="15" t="s">
        <v>303</v>
      </c>
      <c r="B307" s="16" t="s">
        <v>30</v>
      </c>
      <c r="C307" s="16" t="s">
        <v>64</v>
      </c>
      <c r="D307" s="16" t="s">
        <v>306</v>
      </c>
      <c r="E307" s="16"/>
      <c r="F307" s="16" t="s">
        <v>33</v>
      </c>
      <c r="G307" s="16">
        <v>1120</v>
      </c>
      <c r="H307" s="16">
        <v>3480</v>
      </c>
      <c r="I307" s="17" t="s">
        <v>307</v>
      </c>
      <c r="J307" s="19">
        <v>335975916</v>
      </c>
      <c r="K307" s="19">
        <v>335975916</v>
      </c>
      <c r="L307" s="19">
        <v>0</v>
      </c>
      <c r="M307" s="19">
        <v>-6500000</v>
      </c>
      <c r="N307" s="19">
        <v>0</v>
      </c>
      <c r="O307" s="19">
        <v>329475916</v>
      </c>
      <c r="P307" s="19">
        <v>0</v>
      </c>
      <c r="Q307" s="19">
        <v>0</v>
      </c>
      <c r="R307" s="19">
        <v>0</v>
      </c>
      <c r="S307" s="19">
        <v>0</v>
      </c>
      <c r="T307" s="19">
        <v>0</v>
      </c>
      <c r="U307" s="19">
        <v>272000000</v>
      </c>
      <c r="V307" s="19">
        <v>335975916</v>
      </c>
      <c r="W307" s="19">
        <v>0</v>
      </c>
      <c r="X307" s="19">
        <v>329475916</v>
      </c>
      <c r="Y307" s="20">
        <v>0</v>
      </c>
      <c r="Z307" s="20">
        <v>0</v>
      </c>
      <c r="AA307" s="20">
        <v>0</v>
      </c>
      <c r="AB307" s="21">
        <v>0</v>
      </c>
    </row>
    <row r="308" spans="1:28" outlineLevel="2" x14ac:dyDescent="0.25">
      <c r="A308" s="15" t="s">
        <v>303</v>
      </c>
      <c r="B308" s="16" t="s">
        <v>30</v>
      </c>
      <c r="C308" s="16" t="s">
        <v>64</v>
      </c>
      <c r="D308" s="16" t="s">
        <v>79</v>
      </c>
      <c r="E308" s="16"/>
      <c r="F308" s="16" t="s">
        <v>33</v>
      </c>
      <c r="G308" s="16">
        <v>1120</v>
      </c>
      <c r="H308" s="16">
        <v>3480</v>
      </c>
      <c r="I308" s="17" t="s">
        <v>80</v>
      </c>
      <c r="J308" s="19">
        <v>6845842</v>
      </c>
      <c r="K308" s="19">
        <v>6845842</v>
      </c>
      <c r="L308" s="19">
        <v>0</v>
      </c>
      <c r="M308" s="19">
        <v>0</v>
      </c>
      <c r="N308" s="19">
        <v>0</v>
      </c>
      <c r="O308" s="19">
        <v>6845842</v>
      </c>
      <c r="P308" s="19">
        <v>0</v>
      </c>
      <c r="Q308" s="19">
        <v>1696321</v>
      </c>
      <c r="R308" s="19">
        <v>0</v>
      </c>
      <c r="S308" s="19">
        <v>15140</v>
      </c>
      <c r="T308" s="19">
        <v>4280</v>
      </c>
      <c r="U308" s="19">
        <v>0</v>
      </c>
      <c r="V308" s="19">
        <v>5134381</v>
      </c>
      <c r="W308" s="19">
        <v>0</v>
      </c>
      <c r="X308" s="19">
        <v>5134381</v>
      </c>
      <c r="Y308" s="20">
        <v>2.2115614120220713E-3</v>
      </c>
      <c r="Z308" s="20">
        <v>2.2115614120220713E-3</v>
      </c>
      <c r="AA308" s="20">
        <v>0.24778851162501267</v>
      </c>
      <c r="AB308" s="21">
        <v>0.25000007303703475</v>
      </c>
    </row>
    <row r="309" spans="1:28" outlineLevel="2" x14ac:dyDescent="0.25">
      <c r="A309" s="15" t="s">
        <v>303</v>
      </c>
      <c r="B309" s="16" t="s">
        <v>30</v>
      </c>
      <c r="C309" s="16" t="s">
        <v>64</v>
      </c>
      <c r="D309" s="16" t="s">
        <v>81</v>
      </c>
      <c r="E309" s="16"/>
      <c r="F309" s="16" t="s">
        <v>33</v>
      </c>
      <c r="G309" s="16">
        <v>1120</v>
      </c>
      <c r="H309" s="16">
        <v>3480</v>
      </c>
      <c r="I309" s="17" t="s">
        <v>82</v>
      </c>
      <c r="J309" s="19">
        <v>19982020</v>
      </c>
      <c r="K309" s="19">
        <v>19982020</v>
      </c>
      <c r="L309" s="19">
        <v>0</v>
      </c>
      <c r="M309" s="19">
        <v>0</v>
      </c>
      <c r="N309" s="19">
        <v>0</v>
      </c>
      <c r="O309" s="19">
        <v>19982020</v>
      </c>
      <c r="P309" s="19">
        <v>0</v>
      </c>
      <c r="Q309" s="19">
        <v>9764763</v>
      </c>
      <c r="R309" s="19">
        <v>0</v>
      </c>
      <c r="S309" s="19">
        <v>2093800</v>
      </c>
      <c r="T309" s="19">
        <v>1981400</v>
      </c>
      <c r="U309" s="19">
        <v>630200</v>
      </c>
      <c r="V309" s="19">
        <v>8123457</v>
      </c>
      <c r="W309" s="19">
        <v>0</v>
      </c>
      <c r="X309" s="19">
        <v>8123457</v>
      </c>
      <c r="Y309" s="20">
        <v>0.10478420099669603</v>
      </c>
      <c r="Z309" s="20">
        <v>0.10478420099669603</v>
      </c>
      <c r="AA309" s="20">
        <v>0.4886774710464708</v>
      </c>
      <c r="AB309" s="21">
        <v>0.5934616720431668</v>
      </c>
    </row>
    <row r="310" spans="1:28" ht="30" outlineLevel="2" x14ac:dyDescent="0.25">
      <c r="A310" s="15" t="s">
        <v>303</v>
      </c>
      <c r="B310" s="16" t="s">
        <v>30</v>
      </c>
      <c r="C310" s="16" t="s">
        <v>64</v>
      </c>
      <c r="D310" s="16" t="s">
        <v>221</v>
      </c>
      <c r="E310" s="16"/>
      <c r="F310" s="16" t="s">
        <v>33</v>
      </c>
      <c r="G310" s="16">
        <v>1120</v>
      </c>
      <c r="H310" s="16">
        <v>3480</v>
      </c>
      <c r="I310" s="17" t="s">
        <v>222</v>
      </c>
      <c r="J310" s="19">
        <v>19421981</v>
      </c>
      <c r="K310" s="19">
        <v>19421981</v>
      </c>
      <c r="L310" s="19">
        <v>0</v>
      </c>
      <c r="M310" s="19">
        <v>0</v>
      </c>
      <c r="N310" s="19">
        <v>0</v>
      </c>
      <c r="O310" s="19">
        <v>19421981</v>
      </c>
      <c r="P310" s="19">
        <v>0</v>
      </c>
      <c r="Q310" s="19">
        <v>6590114.6500000004</v>
      </c>
      <c r="R310" s="19">
        <v>742724.87</v>
      </c>
      <c r="S310" s="19">
        <v>0</v>
      </c>
      <c r="T310" s="19">
        <v>0</v>
      </c>
      <c r="U310" s="19">
        <v>9730127.4800000004</v>
      </c>
      <c r="V310" s="19">
        <v>12089141.48</v>
      </c>
      <c r="W310" s="19">
        <v>0</v>
      </c>
      <c r="X310" s="19">
        <v>12089141.48</v>
      </c>
      <c r="Y310" s="20">
        <v>0</v>
      </c>
      <c r="Z310" s="20">
        <v>0</v>
      </c>
      <c r="AA310" s="20">
        <v>0.377553634719342</v>
      </c>
      <c r="AB310" s="21">
        <v>0.377553634719342</v>
      </c>
    </row>
    <row r="311" spans="1:28" ht="30" outlineLevel="2" x14ac:dyDescent="0.25">
      <c r="A311" s="15" t="s">
        <v>303</v>
      </c>
      <c r="B311" s="16" t="s">
        <v>30</v>
      </c>
      <c r="C311" s="16" t="s">
        <v>64</v>
      </c>
      <c r="D311" s="16" t="s">
        <v>227</v>
      </c>
      <c r="E311" s="16"/>
      <c r="F311" s="16" t="s">
        <v>33</v>
      </c>
      <c r="G311" s="16">
        <v>1120</v>
      </c>
      <c r="H311" s="16">
        <v>3480</v>
      </c>
      <c r="I311" s="17" t="s">
        <v>228</v>
      </c>
      <c r="J311" s="19">
        <v>158370065</v>
      </c>
      <c r="K311" s="19">
        <v>158370065</v>
      </c>
      <c r="L311" s="19">
        <v>0</v>
      </c>
      <c r="M311" s="19">
        <v>0</v>
      </c>
      <c r="N311" s="19">
        <v>0</v>
      </c>
      <c r="O311" s="19">
        <v>158370065</v>
      </c>
      <c r="P311" s="19">
        <v>82685150</v>
      </c>
      <c r="Q311" s="19">
        <v>0</v>
      </c>
      <c r="R311" s="19">
        <v>0</v>
      </c>
      <c r="S311" s="19">
        <v>0</v>
      </c>
      <c r="T311" s="19">
        <v>0</v>
      </c>
      <c r="U311" s="19">
        <v>75684915</v>
      </c>
      <c r="V311" s="19">
        <v>75684915</v>
      </c>
      <c r="W311" s="19">
        <v>0</v>
      </c>
      <c r="X311" s="19">
        <v>75684915</v>
      </c>
      <c r="Y311" s="20">
        <v>0</v>
      </c>
      <c r="Z311" s="20">
        <v>0</v>
      </c>
      <c r="AA311" s="20">
        <v>0.52210087809208139</v>
      </c>
      <c r="AB311" s="21">
        <v>0.52210087809208139</v>
      </c>
    </row>
    <row r="312" spans="1:28" ht="30" outlineLevel="2" x14ac:dyDescent="0.25">
      <c r="A312" s="15" t="s">
        <v>303</v>
      </c>
      <c r="B312" s="16" t="s">
        <v>30</v>
      </c>
      <c r="C312" s="16" t="s">
        <v>64</v>
      </c>
      <c r="D312" s="16" t="s">
        <v>229</v>
      </c>
      <c r="E312" s="16"/>
      <c r="F312" s="16" t="s">
        <v>33</v>
      </c>
      <c r="G312" s="16">
        <v>1120</v>
      </c>
      <c r="H312" s="16">
        <v>3480</v>
      </c>
      <c r="I312" s="17" t="s">
        <v>230</v>
      </c>
      <c r="J312" s="19">
        <v>43317284</v>
      </c>
      <c r="K312" s="19">
        <v>43317284</v>
      </c>
      <c r="L312" s="19">
        <v>0</v>
      </c>
      <c r="M312" s="19">
        <v>0</v>
      </c>
      <c r="N312" s="19">
        <v>0</v>
      </c>
      <c r="O312" s="19">
        <v>43317284</v>
      </c>
      <c r="P312" s="19">
        <v>2257475.16</v>
      </c>
      <c r="Q312" s="19">
        <v>3965872.53</v>
      </c>
      <c r="R312" s="19">
        <v>0</v>
      </c>
      <c r="S312" s="19">
        <v>0</v>
      </c>
      <c r="T312" s="19">
        <v>0</v>
      </c>
      <c r="U312" s="19">
        <v>32222360.309999999</v>
      </c>
      <c r="V312" s="19">
        <v>37093936.310000002</v>
      </c>
      <c r="W312" s="19">
        <v>0</v>
      </c>
      <c r="X312" s="19">
        <v>37093936.310000002</v>
      </c>
      <c r="Y312" s="20">
        <v>0</v>
      </c>
      <c r="Z312" s="20">
        <v>0</v>
      </c>
      <c r="AA312" s="20">
        <v>0.14366892647286011</v>
      </c>
      <c r="AB312" s="21">
        <v>0.14366892647286011</v>
      </c>
    </row>
    <row r="313" spans="1:28" ht="45" outlineLevel="2" x14ac:dyDescent="0.25">
      <c r="A313" s="15" t="s">
        <v>303</v>
      </c>
      <c r="B313" s="16" t="s">
        <v>30</v>
      </c>
      <c r="C313" s="16" t="s">
        <v>64</v>
      </c>
      <c r="D313" s="16" t="s">
        <v>93</v>
      </c>
      <c r="E313" s="16"/>
      <c r="F313" s="16" t="s">
        <v>33</v>
      </c>
      <c r="G313" s="16">
        <v>1120</v>
      </c>
      <c r="H313" s="16">
        <v>3480</v>
      </c>
      <c r="I313" s="17" t="s">
        <v>94</v>
      </c>
      <c r="J313" s="19">
        <v>308499262</v>
      </c>
      <c r="K313" s="19">
        <v>308499262</v>
      </c>
      <c r="L313" s="19">
        <v>0</v>
      </c>
      <c r="M313" s="19">
        <v>0</v>
      </c>
      <c r="N313" s="19">
        <v>0</v>
      </c>
      <c r="O313" s="19">
        <v>308499262</v>
      </c>
      <c r="P313" s="19">
        <v>96278077</v>
      </c>
      <c r="Q313" s="19">
        <v>46662442.600000001</v>
      </c>
      <c r="R313" s="19">
        <v>0</v>
      </c>
      <c r="S313" s="19">
        <v>9888630</v>
      </c>
      <c r="T313" s="19">
        <v>9888630</v>
      </c>
      <c r="U313" s="19">
        <v>35700304.399999999</v>
      </c>
      <c r="V313" s="19">
        <v>155670112.40000001</v>
      </c>
      <c r="W313" s="19">
        <v>0</v>
      </c>
      <c r="X313" s="19">
        <v>155670112.40000001</v>
      </c>
      <c r="Y313" s="20">
        <v>3.2053982676950456E-2</v>
      </c>
      <c r="Z313" s="20">
        <v>3.2053982676950456E-2</v>
      </c>
      <c r="AA313" s="20">
        <v>0.46334152851231131</v>
      </c>
      <c r="AB313" s="21">
        <v>0.49539551118926178</v>
      </c>
    </row>
    <row r="314" spans="1:28" outlineLevel="2" x14ac:dyDescent="0.25">
      <c r="A314" s="15" t="s">
        <v>309</v>
      </c>
      <c r="B314" s="16" t="s">
        <v>30</v>
      </c>
      <c r="C314" s="16" t="s">
        <v>64</v>
      </c>
      <c r="D314" s="16" t="s">
        <v>67</v>
      </c>
      <c r="E314" s="16"/>
      <c r="F314" s="16" t="s">
        <v>33</v>
      </c>
      <c r="G314" s="16">
        <v>1120</v>
      </c>
      <c r="H314" s="16">
        <v>3480</v>
      </c>
      <c r="I314" s="17" t="s">
        <v>68</v>
      </c>
      <c r="J314" s="19">
        <v>328706620</v>
      </c>
      <c r="K314" s="19">
        <v>328706620</v>
      </c>
      <c r="L314" s="19">
        <v>0</v>
      </c>
      <c r="M314" s="19">
        <v>0</v>
      </c>
      <c r="N314" s="19">
        <v>0</v>
      </c>
      <c r="O314" s="19">
        <v>328706620</v>
      </c>
      <c r="P314" s="19">
        <v>0</v>
      </c>
      <c r="Q314" s="19">
        <v>78348592.650000006</v>
      </c>
      <c r="R314" s="19">
        <v>51669436.520000003</v>
      </c>
      <c r="S314" s="19">
        <v>40782253.700000003</v>
      </c>
      <c r="T314" s="19">
        <v>29796054.699999999</v>
      </c>
      <c r="U314" s="19">
        <v>65300147.130000003</v>
      </c>
      <c r="V314" s="19">
        <v>157906337.13</v>
      </c>
      <c r="W314" s="19">
        <v>0</v>
      </c>
      <c r="X314" s="19">
        <v>157906337.13</v>
      </c>
      <c r="Y314" s="20">
        <v>0.12406885416545613</v>
      </c>
      <c r="Z314" s="20">
        <v>0.12406885416545613</v>
      </c>
      <c r="AA314" s="20">
        <v>0.3955442977388165</v>
      </c>
      <c r="AB314" s="21">
        <v>0.5196131519042726</v>
      </c>
    </row>
    <row r="315" spans="1:28" ht="30" outlineLevel="2" x14ac:dyDescent="0.25">
      <c r="A315" s="15" t="s">
        <v>309</v>
      </c>
      <c r="B315" s="16" t="s">
        <v>30</v>
      </c>
      <c r="C315" s="16" t="s">
        <v>64</v>
      </c>
      <c r="D315" s="16" t="s">
        <v>69</v>
      </c>
      <c r="E315" s="16"/>
      <c r="F315" s="16" t="s">
        <v>33</v>
      </c>
      <c r="G315" s="16">
        <v>1120</v>
      </c>
      <c r="H315" s="16">
        <v>3480</v>
      </c>
      <c r="I315" s="17" t="s">
        <v>70</v>
      </c>
      <c r="J315" s="19">
        <v>1306761274</v>
      </c>
      <c r="K315" s="19">
        <v>1306761274</v>
      </c>
      <c r="L315" s="19">
        <v>0</v>
      </c>
      <c r="M315" s="19">
        <v>0</v>
      </c>
      <c r="N315" s="19">
        <v>0</v>
      </c>
      <c r="O315" s="19">
        <v>1306761274</v>
      </c>
      <c r="P315" s="19">
        <v>0</v>
      </c>
      <c r="Q315" s="19">
        <v>0</v>
      </c>
      <c r="R315" s="19">
        <v>0</v>
      </c>
      <c r="S315" s="19">
        <v>0</v>
      </c>
      <c r="T315" s="19">
        <v>0</v>
      </c>
      <c r="U315" s="19">
        <v>0</v>
      </c>
      <c r="V315" s="19">
        <v>1306761274</v>
      </c>
      <c r="W315" s="19">
        <v>0</v>
      </c>
      <c r="X315" s="19">
        <v>1306761274</v>
      </c>
      <c r="Y315" s="20">
        <v>0</v>
      </c>
      <c r="Z315" s="20">
        <v>0</v>
      </c>
      <c r="AA315" s="20">
        <v>0</v>
      </c>
      <c r="AB315" s="21">
        <v>0</v>
      </c>
    </row>
    <row r="316" spans="1:28" ht="300" outlineLevel="2" x14ac:dyDescent="0.25">
      <c r="A316" s="15" t="s">
        <v>309</v>
      </c>
      <c r="B316" s="16" t="s">
        <v>30</v>
      </c>
      <c r="C316" s="16" t="s">
        <v>64</v>
      </c>
      <c r="D316" s="16" t="s">
        <v>77</v>
      </c>
      <c r="E316" s="16"/>
      <c r="F316" s="16" t="s">
        <v>33</v>
      </c>
      <c r="G316" s="16">
        <v>1120</v>
      </c>
      <c r="H316" s="16">
        <v>3480</v>
      </c>
      <c r="I316" s="17" t="s">
        <v>310</v>
      </c>
      <c r="J316" s="19">
        <v>348784728</v>
      </c>
      <c r="K316" s="19">
        <v>348784728</v>
      </c>
      <c r="L316" s="19">
        <v>0</v>
      </c>
      <c r="M316" s="19">
        <v>0</v>
      </c>
      <c r="N316" s="19">
        <v>0</v>
      </c>
      <c r="O316" s="19">
        <v>348784728</v>
      </c>
      <c r="P316" s="19">
        <v>0</v>
      </c>
      <c r="Q316" s="19">
        <v>1723250</v>
      </c>
      <c r="R316" s="19">
        <v>0</v>
      </c>
      <c r="S316" s="19">
        <v>0</v>
      </c>
      <c r="T316" s="19">
        <v>0</v>
      </c>
      <c r="U316" s="19">
        <v>73276750</v>
      </c>
      <c r="V316" s="19">
        <v>347061478</v>
      </c>
      <c r="W316" s="19">
        <v>0</v>
      </c>
      <c r="X316" s="19">
        <v>347061478</v>
      </c>
      <c r="Y316" s="20">
        <v>0</v>
      </c>
      <c r="Z316" s="20">
        <v>0</v>
      </c>
      <c r="AA316" s="20">
        <v>4.9407266478708892E-3</v>
      </c>
      <c r="AB316" s="21">
        <v>4.9407266478708892E-3</v>
      </c>
    </row>
    <row r="317" spans="1:28" outlineLevel="2" x14ac:dyDescent="0.25">
      <c r="A317" s="15" t="s">
        <v>309</v>
      </c>
      <c r="B317" s="16" t="s">
        <v>30</v>
      </c>
      <c r="C317" s="16" t="s">
        <v>64</v>
      </c>
      <c r="D317" s="16" t="s">
        <v>79</v>
      </c>
      <c r="E317" s="16"/>
      <c r="F317" s="16" t="s">
        <v>33</v>
      </c>
      <c r="G317" s="16">
        <v>1120</v>
      </c>
      <c r="H317" s="16">
        <v>3480</v>
      </c>
      <c r="I317" s="17" t="s">
        <v>80</v>
      </c>
      <c r="J317" s="19">
        <v>3798000</v>
      </c>
      <c r="K317" s="19">
        <v>3798000</v>
      </c>
      <c r="L317" s="19">
        <v>0</v>
      </c>
      <c r="M317" s="19">
        <v>0</v>
      </c>
      <c r="N317" s="19">
        <v>0</v>
      </c>
      <c r="O317" s="19">
        <v>3798000</v>
      </c>
      <c r="P317" s="19">
        <v>0</v>
      </c>
      <c r="Q317" s="19">
        <v>1985570</v>
      </c>
      <c r="R317" s="19">
        <v>0</v>
      </c>
      <c r="S317" s="19">
        <v>14430</v>
      </c>
      <c r="T317" s="19">
        <v>14430</v>
      </c>
      <c r="U317" s="19">
        <v>0</v>
      </c>
      <c r="V317" s="19">
        <v>1798000</v>
      </c>
      <c r="W317" s="19">
        <v>0</v>
      </c>
      <c r="X317" s="19">
        <v>1798000</v>
      </c>
      <c r="Y317" s="20">
        <v>3.7993680884676143E-3</v>
      </c>
      <c r="Z317" s="20">
        <v>3.7993680884676143E-3</v>
      </c>
      <c r="AA317" s="20">
        <v>0.52279357556608741</v>
      </c>
      <c r="AB317" s="21">
        <v>0.526592943654555</v>
      </c>
    </row>
    <row r="318" spans="1:28" outlineLevel="2" x14ac:dyDescent="0.25">
      <c r="A318" s="15" t="s">
        <v>309</v>
      </c>
      <c r="B318" s="16" t="s">
        <v>30</v>
      </c>
      <c r="C318" s="16" t="s">
        <v>64</v>
      </c>
      <c r="D318" s="16" t="s">
        <v>81</v>
      </c>
      <c r="E318" s="16"/>
      <c r="F318" s="16" t="s">
        <v>33</v>
      </c>
      <c r="G318" s="16">
        <v>1120</v>
      </c>
      <c r="H318" s="16">
        <v>3480</v>
      </c>
      <c r="I318" s="17" t="s">
        <v>82</v>
      </c>
      <c r="J318" s="19">
        <v>4529003</v>
      </c>
      <c r="K318" s="19">
        <v>4529003</v>
      </c>
      <c r="L318" s="19">
        <v>0</v>
      </c>
      <c r="M318" s="19">
        <v>0</v>
      </c>
      <c r="N318" s="19">
        <v>0</v>
      </c>
      <c r="O318" s="19">
        <v>4529003</v>
      </c>
      <c r="P318" s="19">
        <v>0</v>
      </c>
      <c r="Q318" s="19">
        <v>4330403</v>
      </c>
      <c r="R318" s="19">
        <v>0</v>
      </c>
      <c r="S318" s="19">
        <v>198600</v>
      </c>
      <c r="T318" s="19">
        <v>198600</v>
      </c>
      <c r="U318" s="19">
        <v>0</v>
      </c>
      <c r="V318" s="19">
        <v>0</v>
      </c>
      <c r="W318" s="19">
        <v>0</v>
      </c>
      <c r="X318" s="19">
        <v>0</v>
      </c>
      <c r="Y318" s="20">
        <v>4.3850710631015262E-2</v>
      </c>
      <c r="Z318" s="20">
        <v>4.3850710631015262E-2</v>
      </c>
      <c r="AA318" s="20">
        <v>0.95614928936898469</v>
      </c>
      <c r="AB318" s="21">
        <v>1</v>
      </c>
    </row>
    <row r="319" spans="1:28" ht="45" outlineLevel="2" x14ac:dyDescent="0.25">
      <c r="A319" s="15" t="s">
        <v>309</v>
      </c>
      <c r="B319" s="16" t="s">
        <v>30</v>
      </c>
      <c r="C319" s="16" t="s">
        <v>64</v>
      </c>
      <c r="D319" s="16" t="s">
        <v>93</v>
      </c>
      <c r="E319" s="16"/>
      <c r="F319" s="16" t="s">
        <v>33</v>
      </c>
      <c r="G319" s="16">
        <v>1120</v>
      </c>
      <c r="H319" s="16">
        <v>3480</v>
      </c>
      <c r="I319" s="17" t="s">
        <v>94</v>
      </c>
      <c r="J319" s="19">
        <v>40000000</v>
      </c>
      <c r="K319" s="19">
        <v>40000000</v>
      </c>
      <c r="L319" s="19">
        <v>0</v>
      </c>
      <c r="M319" s="19">
        <v>0</v>
      </c>
      <c r="N319" s="19">
        <v>0</v>
      </c>
      <c r="O319" s="19">
        <v>40000000</v>
      </c>
      <c r="P319" s="19">
        <v>0</v>
      </c>
      <c r="Q319" s="19">
        <v>0</v>
      </c>
      <c r="R319" s="19">
        <v>0</v>
      </c>
      <c r="S319" s="19">
        <v>0</v>
      </c>
      <c r="T319" s="19">
        <v>0</v>
      </c>
      <c r="U319" s="19">
        <v>40000000</v>
      </c>
      <c r="V319" s="19">
        <v>40000000</v>
      </c>
      <c r="W319" s="19">
        <v>0</v>
      </c>
      <c r="X319" s="19">
        <v>40000000</v>
      </c>
      <c r="Y319" s="20">
        <v>0</v>
      </c>
      <c r="Z319" s="20">
        <v>0</v>
      </c>
      <c r="AA319" s="20">
        <v>0</v>
      </c>
      <c r="AB319" s="21">
        <v>0</v>
      </c>
    </row>
    <row r="320" spans="1:28" ht="30" outlineLevel="2" x14ac:dyDescent="0.25">
      <c r="A320" s="15" t="s">
        <v>312</v>
      </c>
      <c r="B320" s="16" t="s">
        <v>30</v>
      </c>
      <c r="C320" s="16" t="s">
        <v>64</v>
      </c>
      <c r="D320" s="16" t="s">
        <v>199</v>
      </c>
      <c r="E320" s="16"/>
      <c r="F320" s="16" t="s">
        <v>33</v>
      </c>
      <c r="G320" s="16">
        <v>1120</v>
      </c>
      <c r="H320" s="16">
        <v>3480</v>
      </c>
      <c r="I320" s="17" t="s">
        <v>200</v>
      </c>
      <c r="J320" s="19">
        <v>2596156438</v>
      </c>
      <c r="K320" s="19">
        <v>2596156438</v>
      </c>
      <c r="L320" s="19">
        <v>0</v>
      </c>
      <c r="M320" s="19">
        <v>0</v>
      </c>
      <c r="N320" s="19">
        <v>0</v>
      </c>
      <c r="O320" s="19">
        <v>2596156438</v>
      </c>
      <c r="P320" s="19">
        <v>0</v>
      </c>
      <c r="Q320" s="19">
        <v>169027134.55000001</v>
      </c>
      <c r="R320" s="19">
        <v>47426602.850000001</v>
      </c>
      <c r="S320" s="19">
        <v>402626170.08999997</v>
      </c>
      <c r="T320" s="19">
        <v>316335763.69999999</v>
      </c>
      <c r="U320" s="19">
        <v>168507040.50999999</v>
      </c>
      <c r="V320" s="19">
        <v>1977076530.51</v>
      </c>
      <c r="W320" s="19">
        <v>0</v>
      </c>
      <c r="X320" s="19">
        <v>1977076530.51</v>
      </c>
      <c r="Y320" s="20">
        <v>0.15508548105836448</v>
      </c>
      <c r="Z320" s="20">
        <v>0.15508548105836448</v>
      </c>
      <c r="AA320" s="20">
        <v>8.3374689688094986E-2</v>
      </c>
      <c r="AB320" s="21">
        <v>0.23846017074645948</v>
      </c>
    </row>
    <row r="321" spans="1:28" ht="30" outlineLevel="2" x14ac:dyDescent="0.25">
      <c r="A321" s="15" t="s">
        <v>312</v>
      </c>
      <c r="B321" s="16" t="s">
        <v>30</v>
      </c>
      <c r="C321" s="16" t="s">
        <v>64</v>
      </c>
      <c r="D321" s="16" t="s">
        <v>201</v>
      </c>
      <c r="E321" s="16"/>
      <c r="F321" s="16" t="s">
        <v>33</v>
      </c>
      <c r="G321" s="16">
        <v>1120</v>
      </c>
      <c r="H321" s="16">
        <v>3480</v>
      </c>
      <c r="I321" s="17" t="s">
        <v>202</v>
      </c>
      <c r="J321" s="19">
        <v>24015970</v>
      </c>
      <c r="K321" s="19">
        <v>24015970</v>
      </c>
      <c r="L321" s="19">
        <v>0</v>
      </c>
      <c r="M321" s="19">
        <v>0</v>
      </c>
      <c r="N321" s="19">
        <v>0</v>
      </c>
      <c r="O321" s="19">
        <v>24015970</v>
      </c>
      <c r="P321" s="19">
        <v>0</v>
      </c>
      <c r="Q321" s="19">
        <v>4477238.84</v>
      </c>
      <c r="R321" s="19">
        <v>0</v>
      </c>
      <c r="S321" s="19">
        <v>1422774.16</v>
      </c>
      <c r="T321" s="19">
        <v>1029708.6</v>
      </c>
      <c r="U321" s="19">
        <v>103979</v>
      </c>
      <c r="V321" s="19">
        <v>18115957</v>
      </c>
      <c r="W321" s="19">
        <v>0</v>
      </c>
      <c r="X321" s="19">
        <v>18115957</v>
      </c>
      <c r="Y321" s="20">
        <v>5.9242835496546672E-2</v>
      </c>
      <c r="Z321" s="20">
        <v>5.9242835496546672E-2</v>
      </c>
      <c r="AA321" s="20">
        <v>0.18642756632357552</v>
      </c>
      <c r="AB321" s="21">
        <v>0.24567040182012218</v>
      </c>
    </row>
    <row r="322" spans="1:28" outlineLevel="2" x14ac:dyDescent="0.25">
      <c r="A322" s="15" t="s">
        <v>312</v>
      </c>
      <c r="B322" s="16" t="s">
        <v>30</v>
      </c>
      <c r="C322" s="16" t="s">
        <v>64</v>
      </c>
      <c r="D322" s="16" t="s">
        <v>65</v>
      </c>
      <c r="E322" s="16"/>
      <c r="F322" s="16" t="s">
        <v>33</v>
      </c>
      <c r="G322" s="16">
        <v>1120</v>
      </c>
      <c r="H322" s="16">
        <v>3480</v>
      </c>
      <c r="I322" s="17" t="s">
        <v>66</v>
      </c>
      <c r="J322" s="19">
        <v>1749272</v>
      </c>
      <c r="K322" s="19">
        <v>1749272</v>
      </c>
      <c r="L322" s="19">
        <v>0</v>
      </c>
      <c r="M322" s="19">
        <v>-1749272</v>
      </c>
      <c r="N322" s="19">
        <v>0</v>
      </c>
      <c r="O322" s="19">
        <v>0</v>
      </c>
      <c r="P322" s="19">
        <v>0</v>
      </c>
      <c r="Q322" s="19">
        <v>0</v>
      </c>
      <c r="R322" s="19">
        <v>0</v>
      </c>
      <c r="S322" s="19">
        <v>0</v>
      </c>
      <c r="T322" s="19">
        <v>0</v>
      </c>
      <c r="U322" s="19">
        <v>0</v>
      </c>
      <c r="V322" s="19">
        <v>1749272</v>
      </c>
      <c r="W322" s="19">
        <v>0</v>
      </c>
      <c r="X322" s="19">
        <v>0</v>
      </c>
      <c r="Y322" s="20">
        <v>0</v>
      </c>
      <c r="Z322" s="20">
        <v>0</v>
      </c>
      <c r="AA322" s="20">
        <v>0</v>
      </c>
      <c r="AB322" s="21">
        <v>0</v>
      </c>
    </row>
    <row r="323" spans="1:28" outlineLevel="2" x14ac:dyDescent="0.25">
      <c r="A323" s="15" t="s">
        <v>312</v>
      </c>
      <c r="B323" s="16" t="s">
        <v>30</v>
      </c>
      <c r="C323" s="16" t="s">
        <v>64</v>
      </c>
      <c r="D323" s="16" t="s">
        <v>67</v>
      </c>
      <c r="E323" s="16"/>
      <c r="F323" s="16" t="s">
        <v>33</v>
      </c>
      <c r="G323" s="16">
        <v>1120</v>
      </c>
      <c r="H323" s="16">
        <v>3480</v>
      </c>
      <c r="I323" s="17" t="s">
        <v>68</v>
      </c>
      <c r="J323" s="19">
        <v>9490990</v>
      </c>
      <c r="K323" s="19">
        <v>9490990</v>
      </c>
      <c r="L323" s="19">
        <v>0</v>
      </c>
      <c r="M323" s="19">
        <v>1749272</v>
      </c>
      <c r="N323" s="19">
        <v>0</v>
      </c>
      <c r="O323" s="19">
        <v>11240262</v>
      </c>
      <c r="P323" s="19">
        <v>0</v>
      </c>
      <c r="Q323" s="19">
        <v>4473484.7</v>
      </c>
      <c r="R323" s="19">
        <v>0</v>
      </c>
      <c r="S323" s="19">
        <v>0</v>
      </c>
      <c r="T323" s="19">
        <v>0</v>
      </c>
      <c r="U323" s="19">
        <v>326515.3</v>
      </c>
      <c r="V323" s="19">
        <v>5017505.3</v>
      </c>
      <c r="W323" s="19">
        <v>0</v>
      </c>
      <c r="X323" s="19">
        <v>6766777.2999999998</v>
      </c>
      <c r="Y323" s="20">
        <v>0</v>
      </c>
      <c r="Z323" s="20">
        <v>0</v>
      </c>
      <c r="AA323" s="20">
        <v>0.39798758249585287</v>
      </c>
      <c r="AB323" s="21">
        <v>0.39798758249585287</v>
      </c>
    </row>
    <row r="324" spans="1:28" ht="90" outlineLevel="2" x14ac:dyDescent="0.25">
      <c r="A324" s="15" t="s">
        <v>312</v>
      </c>
      <c r="B324" s="16" t="s">
        <v>30</v>
      </c>
      <c r="C324" s="16" t="s">
        <v>64</v>
      </c>
      <c r="D324" s="16" t="s">
        <v>75</v>
      </c>
      <c r="E324" s="16"/>
      <c r="F324" s="16" t="s">
        <v>33</v>
      </c>
      <c r="G324" s="16">
        <v>1120</v>
      </c>
      <c r="H324" s="16">
        <v>3480</v>
      </c>
      <c r="I324" s="17" t="s">
        <v>313</v>
      </c>
      <c r="J324" s="19">
        <v>87782070</v>
      </c>
      <c r="K324" s="19">
        <v>87782070</v>
      </c>
      <c r="L324" s="19">
        <v>0</v>
      </c>
      <c r="M324" s="19">
        <v>0</v>
      </c>
      <c r="N324" s="19">
        <v>0</v>
      </c>
      <c r="O324" s="19">
        <v>87782070</v>
      </c>
      <c r="P324" s="19">
        <v>0</v>
      </c>
      <c r="Q324" s="19">
        <v>36225729.399999999</v>
      </c>
      <c r="R324" s="19">
        <v>75003.75</v>
      </c>
      <c r="S324" s="19">
        <v>6616327.0199999996</v>
      </c>
      <c r="T324" s="19">
        <v>6616327.0199999996</v>
      </c>
      <c r="U324" s="19">
        <v>65009.83</v>
      </c>
      <c r="V324" s="19">
        <v>44865009.829999998</v>
      </c>
      <c r="W324" s="19">
        <v>0</v>
      </c>
      <c r="X324" s="19">
        <v>44865009.829999998</v>
      </c>
      <c r="Y324" s="20">
        <v>7.5372191838264921E-2</v>
      </c>
      <c r="Z324" s="20">
        <v>7.5372191838264921E-2</v>
      </c>
      <c r="AA324" s="20">
        <v>0.41353243492663133</v>
      </c>
      <c r="AB324" s="21">
        <v>0.48890462676489627</v>
      </c>
    </row>
    <row r="325" spans="1:28" ht="90" outlineLevel="2" x14ac:dyDescent="0.25">
      <c r="A325" s="15" t="s">
        <v>312</v>
      </c>
      <c r="B325" s="16" t="s">
        <v>30</v>
      </c>
      <c r="C325" s="16" t="s">
        <v>64</v>
      </c>
      <c r="D325" s="16" t="s">
        <v>77</v>
      </c>
      <c r="E325" s="16"/>
      <c r="F325" s="16" t="s">
        <v>33</v>
      </c>
      <c r="G325" s="16">
        <v>1120</v>
      </c>
      <c r="H325" s="16">
        <v>3480</v>
      </c>
      <c r="I325" s="17" t="s">
        <v>314</v>
      </c>
      <c r="J325" s="19">
        <v>4000000</v>
      </c>
      <c r="K325" s="19">
        <v>4000000</v>
      </c>
      <c r="L325" s="19">
        <v>0</v>
      </c>
      <c r="M325" s="19">
        <v>10000000</v>
      </c>
      <c r="N325" s="19">
        <v>0</v>
      </c>
      <c r="O325" s="19">
        <v>14000000</v>
      </c>
      <c r="P325" s="19">
        <v>0</v>
      </c>
      <c r="Q325" s="19">
        <v>2300630.33</v>
      </c>
      <c r="R325" s="19">
        <v>0</v>
      </c>
      <c r="S325" s="19">
        <v>0</v>
      </c>
      <c r="T325" s="19">
        <v>0</v>
      </c>
      <c r="U325" s="19">
        <v>1699369.67</v>
      </c>
      <c r="V325" s="19">
        <v>1699369.67</v>
      </c>
      <c r="W325" s="19">
        <v>0</v>
      </c>
      <c r="X325" s="19">
        <v>11699369.67</v>
      </c>
      <c r="Y325" s="20">
        <v>0</v>
      </c>
      <c r="Z325" s="20">
        <v>0</v>
      </c>
      <c r="AA325" s="20">
        <v>0.16433073785714286</v>
      </c>
      <c r="AB325" s="21">
        <v>0.16433073785714286</v>
      </c>
    </row>
    <row r="326" spans="1:28" outlineLevel="2" x14ac:dyDescent="0.25">
      <c r="A326" s="15" t="s">
        <v>312</v>
      </c>
      <c r="B326" s="16" t="s">
        <v>30</v>
      </c>
      <c r="C326" s="16" t="s">
        <v>64</v>
      </c>
      <c r="D326" s="16" t="s">
        <v>79</v>
      </c>
      <c r="E326" s="16"/>
      <c r="F326" s="16" t="s">
        <v>33</v>
      </c>
      <c r="G326" s="16">
        <v>1120</v>
      </c>
      <c r="H326" s="16">
        <v>3480</v>
      </c>
      <c r="I326" s="17" t="s">
        <v>80</v>
      </c>
      <c r="J326" s="19">
        <v>14109694</v>
      </c>
      <c r="K326" s="19">
        <v>14109694</v>
      </c>
      <c r="L326" s="19">
        <v>0</v>
      </c>
      <c r="M326" s="19">
        <v>0</v>
      </c>
      <c r="N326" s="19">
        <v>0</v>
      </c>
      <c r="O326" s="19">
        <v>14109694</v>
      </c>
      <c r="P326" s="19">
        <v>0</v>
      </c>
      <c r="Q326" s="19">
        <v>3261112</v>
      </c>
      <c r="R326" s="19">
        <v>0</v>
      </c>
      <c r="S326" s="19">
        <v>1535671</v>
      </c>
      <c r="T326" s="19">
        <v>1401631</v>
      </c>
      <c r="U326" s="19">
        <v>203217</v>
      </c>
      <c r="V326" s="19">
        <v>9312911</v>
      </c>
      <c r="W326" s="19">
        <v>0</v>
      </c>
      <c r="X326" s="19">
        <v>9312911</v>
      </c>
      <c r="Y326" s="20">
        <v>0.1088380088186179</v>
      </c>
      <c r="Z326" s="20">
        <v>0.1088380088186179</v>
      </c>
      <c r="AA326" s="20">
        <v>0.23112563603434633</v>
      </c>
      <c r="AB326" s="21">
        <v>0.33996364485296421</v>
      </c>
    </row>
    <row r="327" spans="1:28" outlineLevel="2" x14ac:dyDescent="0.25">
      <c r="A327" s="15" t="s">
        <v>312</v>
      </c>
      <c r="B327" s="16" t="s">
        <v>30</v>
      </c>
      <c r="C327" s="16" t="s">
        <v>64</v>
      </c>
      <c r="D327" s="16" t="s">
        <v>81</v>
      </c>
      <c r="E327" s="16"/>
      <c r="F327" s="16" t="s">
        <v>33</v>
      </c>
      <c r="G327" s="16">
        <v>1120</v>
      </c>
      <c r="H327" s="16">
        <v>3480</v>
      </c>
      <c r="I327" s="17" t="s">
        <v>82</v>
      </c>
      <c r="J327" s="19">
        <v>181269660</v>
      </c>
      <c r="K327" s="19">
        <v>181269660</v>
      </c>
      <c r="L327" s="19">
        <v>0</v>
      </c>
      <c r="M327" s="19">
        <v>-10000000</v>
      </c>
      <c r="N327" s="19">
        <v>0</v>
      </c>
      <c r="O327" s="19">
        <v>171269660</v>
      </c>
      <c r="P327" s="19">
        <v>0</v>
      </c>
      <c r="Q327" s="19">
        <v>29074215</v>
      </c>
      <c r="R327" s="19">
        <v>0</v>
      </c>
      <c r="S327" s="19">
        <v>15960400</v>
      </c>
      <c r="T327" s="19">
        <v>14806600</v>
      </c>
      <c r="U327" s="19">
        <v>1282800</v>
      </c>
      <c r="V327" s="19">
        <v>136235045</v>
      </c>
      <c r="W327" s="19">
        <v>0</v>
      </c>
      <c r="X327" s="19">
        <v>126235045</v>
      </c>
      <c r="Y327" s="20">
        <v>8.8047828853433055E-2</v>
      </c>
      <c r="Z327" s="20">
        <v>9.3188717721515879E-2</v>
      </c>
      <c r="AA327" s="20">
        <v>0.1697569493627768</v>
      </c>
      <c r="AB327" s="21">
        <v>0.26294566708429268</v>
      </c>
    </row>
    <row r="328" spans="1:28" ht="135" outlineLevel="2" x14ac:dyDescent="0.25">
      <c r="A328" s="15" t="s">
        <v>312</v>
      </c>
      <c r="B328" s="16" t="s">
        <v>30</v>
      </c>
      <c r="C328" s="16" t="s">
        <v>64</v>
      </c>
      <c r="D328" s="16" t="s">
        <v>89</v>
      </c>
      <c r="E328" s="16"/>
      <c r="F328" s="16" t="s">
        <v>33</v>
      </c>
      <c r="G328" s="16">
        <v>1120</v>
      </c>
      <c r="H328" s="16">
        <v>3480</v>
      </c>
      <c r="I328" s="17" t="s">
        <v>315</v>
      </c>
      <c r="J328" s="19">
        <v>32989000</v>
      </c>
      <c r="K328" s="19">
        <v>32989000</v>
      </c>
      <c r="L328" s="19">
        <v>0</v>
      </c>
      <c r="M328" s="19">
        <v>0</v>
      </c>
      <c r="N328" s="19">
        <v>0</v>
      </c>
      <c r="O328" s="19">
        <v>32989000</v>
      </c>
      <c r="P328" s="19">
        <v>0</v>
      </c>
      <c r="Q328" s="19">
        <v>0</v>
      </c>
      <c r="R328" s="19">
        <v>0</v>
      </c>
      <c r="S328" s="19">
        <v>0</v>
      </c>
      <c r="T328" s="19">
        <v>0</v>
      </c>
      <c r="U328" s="19">
        <v>16494500</v>
      </c>
      <c r="V328" s="19">
        <v>32989000</v>
      </c>
      <c r="W328" s="19">
        <v>0</v>
      </c>
      <c r="X328" s="19">
        <v>32989000</v>
      </c>
      <c r="Y328" s="20">
        <v>0</v>
      </c>
      <c r="Z328" s="20">
        <v>0</v>
      </c>
      <c r="AA328" s="20">
        <v>0</v>
      </c>
      <c r="AB328" s="21">
        <v>0</v>
      </c>
    </row>
    <row r="329" spans="1:28" ht="30" outlineLevel="2" x14ac:dyDescent="0.25">
      <c r="A329" s="15" t="s">
        <v>312</v>
      </c>
      <c r="B329" s="16" t="s">
        <v>30</v>
      </c>
      <c r="C329" s="16" t="s">
        <v>64</v>
      </c>
      <c r="D329" s="16" t="s">
        <v>221</v>
      </c>
      <c r="E329" s="16"/>
      <c r="F329" s="16" t="s">
        <v>33</v>
      </c>
      <c r="G329" s="16">
        <v>1120</v>
      </c>
      <c r="H329" s="16">
        <v>3480</v>
      </c>
      <c r="I329" s="17" t="s">
        <v>222</v>
      </c>
      <c r="J329" s="19">
        <v>18500000</v>
      </c>
      <c r="K329" s="19">
        <v>18500000</v>
      </c>
      <c r="L329" s="19">
        <v>0</v>
      </c>
      <c r="M329" s="19">
        <v>0</v>
      </c>
      <c r="N329" s="19">
        <v>0</v>
      </c>
      <c r="O329" s="19">
        <v>18500000</v>
      </c>
      <c r="P329" s="19">
        <v>0</v>
      </c>
      <c r="Q329" s="19">
        <v>470000</v>
      </c>
      <c r="R329" s="19">
        <v>0</v>
      </c>
      <c r="S329" s="19">
        <v>0</v>
      </c>
      <c r="T329" s="19">
        <v>0</v>
      </c>
      <c r="U329" s="19">
        <v>9530000</v>
      </c>
      <c r="V329" s="19">
        <v>18030000</v>
      </c>
      <c r="W329" s="19">
        <v>0</v>
      </c>
      <c r="X329" s="19">
        <v>18030000</v>
      </c>
      <c r="Y329" s="20">
        <v>0</v>
      </c>
      <c r="Z329" s="20">
        <v>0</v>
      </c>
      <c r="AA329" s="20">
        <v>2.5405405405405406E-2</v>
      </c>
      <c r="AB329" s="21">
        <v>2.5405405405405406E-2</v>
      </c>
    </row>
    <row r="330" spans="1:28" ht="30" outlineLevel="2" x14ac:dyDescent="0.25">
      <c r="A330" s="15" t="s">
        <v>312</v>
      </c>
      <c r="B330" s="16" t="s">
        <v>30</v>
      </c>
      <c r="C330" s="16" t="s">
        <v>64</v>
      </c>
      <c r="D330" s="16" t="s">
        <v>223</v>
      </c>
      <c r="E330" s="16"/>
      <c r="F330" s="16" t="s">
        <v>33</v>
      </c>
      <c r="G330" s="16">
        <v>1120</v>
      </c>
      <c r="H330" s="16">
        <v>3480</v>
      </c>
      <c r="I330" s="17" t="s">
        <v>224</v>
      </c>
      <c r="J330" s="19">
        <v>30400000</v>
      </c>
      <c r="K330" s="19">
        <v>30400000</v>
      </c>
      <c r="L330" s="19">
        <v>0</v>
      </c>
      <c r="M330" s="19">
        <v>-5000000</v>
      </c>
      <c r="N330" s="19">
        <v>0</v>
      </c>
      <c r="O330" s="19">
        <v>25400000</v>
      </c>
      <c r="P330" s="19">
        <v>0</v>
      </c>
      <c r="Q330" s="19">
        <v>4438604</v>
      </c>
      <c r="R330" s="19">
        <v>0</v>
      </c>
      <c r="S330" s="19">
        <v>2503724.0499999998</v>
      </c>
      <c r="T330" s="19">
        <v>2503724.0499999998</v>
      </c>
      <c r="U330" s="19">
        <v>57671.95</v>
      </c>
      <c r="V330" s="19">
        <v>23457671.949999999</v>
      </c>
      <c r="W330" s="19">
        <v>0</v>
      </c>
      <c r="X330" s="19">
        <v>18457671.949999999</v>
      </c>
      <c r="Y330" s="20">
        <v>8.2359343749999994E-2</v>
      </c>
      <c r="Z330" s="20">
        <v>9.8571812992125973E-2</v>
      </c>
      <c r="AA330" s="20">
        <v>0.17474818897637795</v>
      </c>
      <c r="AB330" s="21">
        <v>0.27332000196850392</v>
      </c>
    </row>
    <row r="331" spans="1:28" ht="30" outlineLevel="2" x14ac:dyDescent="0.25">
      <c r="A331" s="15" t="s">
        <v>312</v>
      </c>
      <c r="B331" s="16" t="s">
        <v>30</v>
      </c>
      <c r="C331" s="16" t="s">
        <v>64</v>
      </c>
      <c r="D331" s="16" t="s">
        <v>227</v>
      </c>
      <c r="E331" s="16"/>
      <c r="F331" s="16" t="s">
        <v>33</v>
      </c>
      <c r="G331" s="16">
        <v>1120</v>
      </c>
      <c r="H331" s="16">
        <v>3480</v>
      </c>
      <c r="I331" s="17" t="s">
        <v>228</v>
      </c>
      <c r="J331" s="19">
        <v>114000000</v>
      </c>
      <c r="K331" s="19">
        <v>114000000</v>
      </c>
      <c r="L331" s="19">
        <v>0</v>
      </c>
      <c r="M331" s="19">
        <v>0</v>
      </c>
      <c r="N331" s="19">
        <v>0</v>
      </c>
      <c r="O331" s="19">
        <v>114000000</v>
      </c>
      <c r="P331" s="19">
        <v>0</v>
      </c>
      <c r="Q331" s="19">
        <v>54824705.009999998</v>
      </c>
      <c r="R331" s="19">
        <v>3562325</v>
      </c>
      <c r="S331" s="19">
        <v>21514481.649999999</v>
      </c>
      <c r="T331" s="19">
        <v>21514481.649999999</v>
      </c>
      <c r="U331" s="19">
        <v>18488.34</v>
      </c>
      <c r="V331" s="19">
        <v>34098488.340000004</v>
      </c>
      <c r="W331" s="19">
        <v>0</v>
      </c>
      <c r="X331" s="19">
        <v>34098488.340000004</v>
      </c>
      <c r="Y331" s="20">
        <v>0.18872352324561403</v>
      </c>
      <c r="Z331" s="20">
        <v>0.18872352324561403</v>
      </c>
      <c r="AA331" s="20">
        <v>0.51216692991228063</v>
      </c>
      <c r="AB331" s="21">
        <v>0.70089045315789467</v>
      </c>
    </row>
    <row r="332" spans="1:28" ht="30" outlineLevel="2" x14ac:dyDescent="0.25">
      <c r="A332" s="15" t="s">
        <v>312</v>
      </c>
      <c r="B332" s="16" t="s">
        <v>30</v>
      </c>
      <c r="C332" s="16" t="s">
        <v>64</v>
      </c>
      <c r="D332" s="16" t="s">
        <v>229</v>
      </c>
      <c r="E332" s="16"/>
      <c r="F332" s="16" t="s">
        <v>33</v>
      </c>
      <c r="G332" s="16">
        <v>1120</v>
      </c>
      <c r="H332" s="16">
        <v>3480</v>
      </c>
      <c r="I332" s="17" t="s">
        <v>230</v>
      </c>
      <c r="J332" s="19">
        <v>37832400</v>
      </c>
      <c r="K332" s="19">
        <v>37832400</v>
      </c>
      <c r="L332" s="19">
        <v>0</v>
      </c>
      <c r="M332" s="19">
        <v>0</v>
      </c>
      <c r="N332" s="19">
        <v>0</v>
      </c>
      <c r="O332" s="19">
        <v>37832400</v>
      </c>
      <c r="P332" s="19">
        <v>0</v>
      </c>
      <c r="Q332" s="19">
        <v>17822360</v>
      </c>
      <c r="R332" s="19">
        <v>5009290</v>
      </c>
      <c r="S332" s="19">
        <v>0</v>
      </c>
      <c r="T332" s="19">
        <v>0</v>
      </c>
      <c r="U332" s="19">
        <v>750</v>
      </c>
      <c r="V332" s="19">
        <v>15000750</v>
      </c>
      <c r="W332" s="19">
        <v>0</v>
      </c>
      <c r="X332" s="19">
        <v>15000750</v>
      </c>
      <c r="Y332" s="20">
        <v>0</v>
      </c>
      <c r="Z332" s="20">
        <v>0</v>
      </c>
      <c r="AA332" s="20">
        <v>0.603494623655914</v>
      </c>
      <c r="AB332" s="21">
        <v>0.603494623655914</v>
      </c>
    </row>
    <row r="333" spans="1:28" ht="45" outlineLevel="2" x14ac:dyDescent="0.25">
      <c r="A333" s="15" t="s">
        <v>312</v>
      </c>
      <c r="B333" s="16" t="s">
        <v>30</v>
      </c>
      <c r="C333" s="16" t="s">
        <v>64</v>
      </c>
      <c r="D333" s="16" t="s">
        <v>93</v>
      </c>
      <c r="E333" s="16"/>
      <c r="F333" s="16" t="s">
        <v>33</v>
      </c>
      <c r="G333" s="16">
        <v>1120</v>
      </c>
      <c r="H333" s="16">
        <v>3480</v>
      </c>
      <c r="I333" s="17" t="s">
        <v>94</v>
      </c>
      <c r="J333" s="19">
        <v>8250000</v>
      </c>
      <c r="K333" s="19">
        <v>8250000</v>
      </c>
      <c r="L333" s="19">
        <v>0</v>
      </c>
      <c r="M333" s="19">
        <v>0</v>
      </c>
      <c r="N333" s="19">
        <v>0</v>
      </c>
      <c r="O333" s="19">
        <v>8250000</v>
      </c>
      <c r="P333" s="19">
        <v>0</v>
      </c>
      <c r="Q333" s="19">
        <v>0</v>
      </c>
      <c r="R333" s="19">
        <v>0</v>
      </c>
      <c r="S333" s="19">
        <v>0</v>
      </c>
      <c r="T333" s="19">
        <v>0</v>
      </c>
      <c r="U333" s="19">
        <v>6250000</v>
      </c>
      <c r="V333" s="19">
        <v>8250000</v>
      </c>
      <c r="W333" s="19">
        <v>0</v>
      </c>
      <c r="X333" s="19">
        <v>8250000</v>
      </c>
      <c r="Y333" s="20">
        <v>0</v>
      </c>
      <c r="Z333" s="20">
        <v>0</v>
      </c>
      <c r="AA333" s="20">
        <v>0</v>
      </c>
      <c r="AB333" s="21">
        <v>0</v>
      </c>
    </row>
    <row r="334" spans="1:28" ht="60" outlineLevel="2" x14ac:dyDescent="0.25">
      <c r="A334" s="15" t="s">
        <v>317</v>
      </c>
      <c r="B334" s="16" t="s">
        <v>30</v>
      </c>
      <c r="C334" s="16" t="s">
        <v>64</v>
      </c>
      <c r="D334" s="16" t="s">
        <v>77</v>
      </c>
      <c r="E334" s="16"/>
      <c r="F334" s="16" t="s">
        <v>33</v>
      </c>
      <c r="G334" s="16">
        <v>1120</v>
      </c>
      <c r="H334" s="16">
        <v>3460</v>
      </c>
      <c r="I334" s="17" t="s">
        <v>318</v>
      </c>
      <c r="J334" s="19">
        <v>0</v>
      </c>
      <c r="K334" s="19">
        <v>14808000</v>
      </c>
      <c r="L334" s="19">
        <v>0</v>
      </c>
      <c r="M334" s="19">
        <v>0</v>
      </c>
      <c r="N334" s="19">
        <v>0</v>
      </c>
      <c r="O334" s="19">
        <v>14808000</v>
      </c>
      <c r="P334" s="19">
        <v>0</v>
      </c>
      <c r="Q334" s="19">
        <v>14808000</v>
      </c>
      <c r="R334" s="19">
        <v>0</v>
      </c>
      <c r="S334" s="19">
        <v>0</v>
      </c>
      <c r="T334" s="19">
        <v>0</v>
      </c>
      <c r="U334" s="19">
        <v>0</v>
      </c>
      <c r="V334" s="19">
        <v>0</v>
      </c>
      <c r="W334" s="19">
        <v>0</v>
      </c>
      <c r="X334" s="19">
        <v>0</v>
      </c>
      <c r="Y334" s="20">
        <v>0</v>
      </c>
      <c r="Z334" s="20">
        <v>0</v>
      </c>
      <c r="AA334" s="20">
        <v>1</v>
      </c>
      <c r="AB334" s="21">
        <v>1</v>
      </c>
    </row>
    <row r="335" spans="1:28" outlineLevel="2" x14ac:dyDescent="0.25">
      <c r="A335" s="15" t="s">
        <v>317</v>
      </c>
      <c r="B335" s="16" t="s">
        <v>30</v>
      </c>
      <c r="C335" s="16" t="s">
        <v>64</v>
      </c>
      <c r="D335" s="16" t="s">
        <v>79</v>
      </c>
      <c r="E335" s="16"/>
      <c r="F335" s="16" t="s">
        <v>33</v>
      </c>
      <c r="G335" s="16">
        <v>1120</v>
      </c>
      <c r="H335" s="16">
        <v>3460</v>
      </c>
      <c r="I335" s="17" t="s">
        <v>80</v>
      </c>
      <c r="J335" s="19">
        <v>300000000</v>
      </c>
      <c r="K335" s="19">
        <v>285192000</v>
      </c>
      <c r="L335" s="19">
        <v>0</v>
      </c>
      <c r="M335" s="19">
        <v>0</v>
      </c>
      <c r="N335" s="19">
        <v>0</v>
      </c>
      <c r="O335" s="19">
        <v>285192000</v>
      </c>
      <c r="P335" s="19">
        <v>93856200</v>
      </c>
      <c r="Q335" s="19">
        <v>135314</v>
      </c>
      <c r="R335" s="19">
        <v>0</v>
      </c>
      <c r="S335" s="19">
        <v>40492</v>
      </c>
      <c r="T335" s="19">
        <v>40492</v>
      </c>
      <c r="U335" s="19">
        <v>175703100</v>
      </c>
      <c r="V335" s="19">
        <v>191159994</v>
      </c>
      <c r="W335" s="19">
        <v>0</v>
      </c>
      <c r="X335" s="19">
        <v>191159994</v>
      </c>
      <c r="Y335" s="20">
        <v>1.4198154225924991E-4</v>
      </c>
      <c r="Z335" s="20">
        <v>1.4198154225924991E-4</v>
      </c>
      <c r="AA335" s="20">
        <v>0.329572758001627</v>
      </c>
      <c r="AB335" s="21">
        <v>0.32971473954388625</v>
      </c>
    </row>
    <row r="336" spans="1:28" outlineLevel="2" x14ac:dyDescent="0.25">
      <c r="A336" s="15" t="s">
        <v>317</v>
      </c>
      <c r="B336" s="16" t="s">
        <v>30</v>
      </c>
      <c r="C336" s="16" t="s">
        <v>64</v>
      </c>
      <c r="D336" s="16" t="s">
        <v>81</v>
      </c>
      <c r="E336" s="16"/>
      <c r="F336" s="16" t="s">
        <v>33</v>
      </c>
      <c r="G336" s="16">
        <v>1120</v>
      </c>
      <c r="H336" s="16">
        <v>3460</v>
      </c>
      <c r="I336" s="17" t="s">
        <v>82</v>
      </c>
      <c r="J336" s="19">
        <v>9925104</v>
      </c>
      <c r="K336" s="19">
        <v>9925104</v>
      </c>
      <c r="L336" s="19">
        <v>0</v>
      </c>
      <c r="M336" s="19">
        <v>0</v>
      </c>
      <c r="N336" s="19">
        <v>0</v>
      </c>
      <c r="O336" s="19">
        <v>9925104</v>
      </c>
      <c r="P336" s="19">
        <v>0</v>
      </c>
      <c r="Q336" s="19">
        <v>484176</v>
      </c>
      <c r="R336" s="19">
        <v>0</v>
      </c>
      <c r="S336" s="19">
        <v>1235600</v>
      </c>
      <c r="T336" s="19">
        <v>1169000</v>
      </c>
      <c r="U336" s="19">
        <v>761500</v>
      </c>
      <c r="V336" s="19">
        <v>8205328</v>
      </c>
      <c r="W336" s="19">
        <v>0</v>
      </c>
      <c r="X336" s="19">
        <v>8205328</v>
      </c>
      <c r="Y336" s="20">
        <v>0.12449239826605343</v>
      </c>
      <c r="Z336" s="20">
        <v>0.12449239826605343</v>
      </c>
      <c r="AA336" s="20">
        <v>4.8782964893869123E-2</v>
      </c>
      <c r="AB336" s="21">
        <v>0.17327536315992256</v>
      </c>
    </row>
    <row r="337" spans="1:28" ht="210" outlineLevel="2" x14ac:dyDescent="0.25">
      <c r="A337" s="15" t="s">
        <v>347</v>
      </c>
      <c r="B337" s="16" t="s">
        <v>264</v>
      </c>
      <c r="C337" s="16" t="s">
        <v>64</v>
      </c>
      <c r="D337" s="16" t="s">
        <v>365</v>
      </c>
      <c r="E337" s="16"/>
      <c r="F337" s="16">
        <v>457</v>
      </c>
      <c r="G337" s="16">
        <v>1120</v>
      </c>
      <c r="H337" s="16">
        <v>3480</v>
      </c>
      <c r="I337" s="17" t="s">
        <v>366</v>
      </c>
      <c r="J337" s="19">
        <v>0</v>
      </c>
      <c r="K337" s="19">
        <v>0</v>
      </c>
      <c r="L337" s="19">
        <v>0</v>
      </c>
      <c r="M337" s="19">
        <v>0</v>
      </c>
      <c r="N337" s="19">
        <v>0</v>
      </c>
      <c r="O337" s="19">
        <v>0</v>
      </c>
      <c r="P337" s="19">
        <v>0</v>
      </c>
      <c r="Q337" s="19">
        <v>0</v>
      </c>
      <c r="R337" s="19">
        <v>0</v>
      </c>
      <c r="S337" s="19">
        <v>0</v>
      </c>
      <c r="T337" s="19">
        <v>0</v>
      </c>
      <c r="U337" s="19">
        <v>0</v>
      </c>
      <c r="V337" s="19">
        <v>0</v>
      </c>
      <c r="W337" s="19">
        <v>0</v>
      </c>
      <c r="X337" s="19">
        <v>0</v>
      </c>
      <c r="Y337" s="20">
        <v>0</v>
      </c>
      <c r="Z337" s="20">
        <v>0</v>
      </c>
      <c r="AA337" s="20">
        <v>0</v>
      </c>
      <c r="AB337" s="21">
        <v>0</v>
      </c>
    </row>
    <row r="338" spans="1:28" ht="210" outlineLevel="2" x14ac:dyDescent="0.25">
      <c r="A338" s="15" t="s">
        <v>347</v>
      </c>
      <c r="B338" s="16" t="s">
        <v>288</v>
      </c>
      <c r="C338" s="16" t="s">
        <v>64</v>
      </c>
      <c r="D338" s="16" t="s">
        <v>365</v>
      </c>
      <c r="E338" s="16"/>
      <c r="F338" s="16">
        <v>457</v>
      </c>
      <c r="G338" s="16">
        <v>1120</v>
      </c>
      <c r="H338" s="16">
        <v>3480</v>
      </c>
      <c r="I338" s="17" t="s">
        <v>400</v>
      </c>
      <c r="J338" s="19">
        <v>0</v>
      </c>
      <c r="K338" s="19">
        <v>0</v>
      </c>
      <c r="L338" s="19">
        <v>0</v>
      </c>
      <c r="M338" s="19">
        <v>0</v>
      </c>
      <c r="N338" s="19">
        <v>0</v>
      </c>
      <c r="O338" s="19">
        <v>0</v>
      </c>
      <c r="P338" s="19">
        <v>0</v>
      </c>
      <c r="Q338" s="19">
        <v>0</v>
      </c>
      <c r="R338" s="19">
        <v>0</v>
      </c>
      <c r="S338" s="19">
        <v>0</v>
      </c>
      <c r="T338" s="19">
        <v>0</v>
      </c>
      <c r="U338" s="19">
        <v>0</v>
      </c>
      <c r="V338" s="19">
        <v>0</v>
      </c>
      <c r="W338" s="19">
        <v>0</v>
      </c>
      <c r="X338" s="19">
        <v>0</v>
      </c>
      <c r="Y338" s="20">
        <v>0</v>
      </c>
      <c r="Z338" s="20">
        <v>0</v>
      </c>
      <c r="AA338" s="20">
        <v>0</v>
      </c>
      <c r="AB338" s="21">
        <v>0</v>
      </c>
    </row>
    <row r="339" spans="1:28" ht="210" outlineLevel="2" x14ac:dyDescent="0.25">
      <c r="A339" s="15" t="s">
        <v>347</v>
      </c>
      <c r="B339" s="16" t="s">
        <v>423</v>
      </c>
      <c r="C339" s="16" t="s">
        <v>64</v>
      </c>
      <c r="D339" s="16" t="s">
        <v>365</v>
      </c>
      <c r="E339" s="16"/>
      <c r="F339" s="16">
        <v>457</v>
      </c>
      <c r="G339" s="16">
        <v>1120</v>
      </c>
      <c r="H339" s="16">
        <v>3480</v>
      </c>
      <c r="I339" s="17" t="s">
        <v>426</v>
      </c>
      <c r="J339" s="19">
        <v>0</v>
      </c>
      <c r="K339" s="19">
        <v>0</v>
      </c>
      <c r="L339" s="19">
        <v>0</v>
      </c>
      <c r="M339" s="19">
        <v>0</v>
      </c>
      <c r="N339" s="19">
        <v>0</v>
      </c>
      <c r="O339" s="19">
        <v>0</v>
      </c>
      <c r="P339" s="19">
        <v>0</v>
      </c>
      <c r="Q339" s="19">
        <v>0</v>
      </c>
      <c r="R339" s="19">
        <v>0</v>
      </c>
      <c r="S339" s="19">
        <v>0</v>
      </c>
      <c r="T339" s="19">
        <v>0</v>
      </c>
      <c r="U339" s="19">
        <v>0</v>
      </c>
      <c r="V339" s="19">
        <v>0</v>
      </c>
      <c r="W339" s="19">
        <v>0</v>
      </c>
      <c r="X339" s="19">
        <v>0</v>
      </c>
      <c r="Y339" s="20">
        <v>0</v>
      </c>
      <c r="Z339" s="20">
        <v>0</v>
      </c>
      <c r="AA339" s="20">
        <v>0</v>
      </c>
      <c r="AB339" s="21">
        <v>0</v>
      </c>
    </row>
    <row r="340" spans="1:28" ht="210" outlineLevel="2" x14ac:dyDescent="0.25">
      <c r="A340" s="15" t="s">
        <v>347</v>
      </c>
      <c r="B340" s="16" t="s">
        <v>423</v>
      </c>
      <c r="C340" s="16" t="s">
        <v>64</v>
      </c>
      <c r="D340" s="16" t="s">
        <v>365</v>
      </c>
      <c r="E340" s="16"/>
      <c r="F340" s="16">
        <v>522</v>
      </c>
      <c r="G340" s="16">
        <v>1120</v>
      </c>
      <c r="H340" s="16">
        <v>3480</v>
      </c>
      <c r="I340" s="17" t="s">
        <v>427</v>
      </c>
      <c r="J340" s="19">
        <v>0</v>
      </c>
      <c r="K340" s="19">
        <v>0</v>
      </c>
      <c r="L340" s="19">
        <v>0</v>
      </c>
      <c r="M340" s="19">
        <v>0</v>
      </c>
      <c r="N340" s="19">
        <v>0</v>
      </c>
      <c r="O340" s="19">
        <v>0</v>
      </c>
      <c r="P340" s="19">
        <v>0</v>
      </c>
      <c r="Q340" s="19">
        <v>0</v>
      </c>
      <c r="R340" s="19">
        <v>0</v>
      </c>
      <c r="S340" s="19">
        <v>0</v>
      </c>
      <c r="T340" s="19">
        <v>0</v>
      </c>
      <c r="U340" s="19">
        <v>0</v>
      </c>
      <c r="V340" s="19">
        <v>0</v>
      </c>
      <c r="W340" s="19">
        <v>0</v>
      </c>
      <c r="X340" s="19">
        <v>0</v>
      </c>
      <c r="Y340" s="20">
        <v>0</v>
      </c>
      <c r="Z340" s="20">
        <v>0</v>
      </c>
      <c r="AA340" s="20">
        <v>0</v>
      </c>
      <c r="AB340" s="21">
        <v>0</v>
      </c>
    </row>
    <row r="341" spans="1:28" ht="180" outlineLevel="2" x14ac:dyDescent="0.25">
      <c r="A341" s="15" t="s">
        <v>347</v>
      </c>
      <c r="B341" s="16" t="s">
        <v>423</v>
      </c>
      <c r="C341" s="16" t="s">
        <v>64</v>
      </c>
      <c r="D341" s="16" t="s">
        <v>365</v>
      </c>
      <c r="E341" s="16"/>
      <c r="F341" s="16">
        <v>540</v>
      </c>
      <c r="G341" s="16">
        <v>1120</v>
      </c>
      <c r="H341" s="16">
        <v>3480</v>
      </c>
      <c r="I341" s="17" t="s">
        <v>428</v>
      </c>
      <c r="J341" s="19">
        <v>0</v>
      </c>
      <c r="K341" s="19">
        <v>0</v>
      </c>
      <c r="L341" s="19">
        <v>0</v>
      </c>
      <c r="M341" s="19">
        <v>0</v>
      </c>
      <c r="N341" s="19">
        <v>0</v>
      </c>
      <c r="O341" s="19">
        <v>0</v>
      </c>
      <c r="P341" s="19">
        <v>0</v>
      </c>
      <c r="Q341" s="19">
        <v>0</v>
      </c>
      <c r="R341" s="19">
        <v>0</v>
      </c>
      <c r="S341" s="19">
        <v>0</v>
      </c>
      <c r="T341" s="19">
        <v>0</v>
      </c>
      <c r="U341" s="19">
        <v>0</v>
      </c>
      <c r="V341" s="19">
        <v>0</v>
      </c>
      <c r="W341" s="19">
        <v>0</v>
      </c>
      <c r="X341" s="19">
        <v>0</v>
      </c>
      <c r="Y341" s="20">
        <v>0</v>
      </c>
      <c r="Z341" s="20">
        <v>0</v>
      </c>
      <c r="AA341" s="20">
        <v>0</v>
      </c>
      <c r="AB341" s="21">
        <v>0</v>
      </c>
    </row>
    <row r="342" spans="1:28" ht="210" outlineLevel="2" x14ac:dyDescent="0.25">
      <c r="A342" s="15" t="s">
        <v>347</v>
      </c>
      <c r="B342" s="16" t="s">
        <v>423</v>
      </c>
      <c r="C342" s="16" t="s">
        <v>64</v>
      </c>
      <c r="D342" s="16" t="s">
        <v>365</v>
      </c>
      <c r="E342" s="16"/>
      <c r="F342" s="16">
        <v>664</v>
      </c>
      <c r="G342" s="16">
        <v>1120</v>
      </c>
      <c r="H342" s="16">
        <v>3480</v>
      </c>
      <c r="I342" s="17" t="s">
        <v>429</v>
      </c>
      <c r="J342" s="19">
        <v>0</v>
      </c>
      <c r="K342" s="19">
        <v>0</v>
      </c>
      <c r="L342" s="19">
        <v>0</v>
      </c>
      <c r="M342" s="19">
        <v>0</v>
      </c>
      <c r="N342" s="19">
        <v>0</v>
      </c>
      <c r="O342" s="19">
        <v>0</v>
      </c>
      <c r="P342" s="19">
        <v>0</v>
      </c>
      <c r="Q342" s="19">
        <v>0</v>
      </c>
      <c r="R342" s="19">
        <v>0</v>
      </c>
      <c r="S342" s="19">
        <v>0</v>
      </c>
      <c r="T342" s="19">
        <v>0</v>
      </c>
      <c r="U342" s="19">
        <v>0</v>
      </c>
      <c r="V342" s="19">
        <v>0</v>
      </c>
      <c r="W342" s="19">
        <v>0</v>
      </c>
      <c r="X342" s="19">
        <v>0</v>
      </c>
      <c r="Y342" s="20">
        <v>0</v>
      </c>
      <c r="Z342" s="20">
        <v>0</v>
      </c>
      <c r="AA342" s="20">
        <v>0</v>
      </c>
      <c r="AB342" s="21">
        <v>0</v>
      </c>
    </row>
    <row r="343" spans="1:28" ht="210" outlineLevel="2" x14ac:dyDescent="0.25">
      <c r="A343" s="15" t="s">
        <v>347</v>
      </c>
      <c r="B343" s="16" t="s">
        <v>442</v>
      </c>
      <c r="C343" s="16" t="s">
        <v>64</v>
      </c>
      <c r="D343" s="16" t="s">
        <v>365</v>
      </c>
      <c r="E343" s="16"/>
      <c r="F343" s="16">
        <v>522</v>
      </c>
      <c r="G343" s="16">
        <v>1120</v>
      </c>
      <c r="H343" s="16">
        <v>3480</v>
      </c>
      <c r="I343" s="17" t="s">
        <v>443</v>
      </c>
      <c r="J343" s="19">
        <v>0</v>
      </c>
      <c r="K343" s="19">
        <v>0</v>
      </c>
      <c r="L343" s="19">
        <v>0</v>
      </c>
      <c r="M343" s="19">
        <v>0</v>
      </c>
      <c r="N343" s="19">
        <v>0</v>
      </c>
      <c r="O343" s="19">
        <v>0</v>
      </c>
      <c r="P343" s="19">
        <v>0</v>
      </c>
      <c r="Q343" s="19">
        <v>0</v>
      </c>
      <c r="R343" s="19">
        <v>0</v>
      </c>
      <c r="S343" s="19">
        <v>0</v>
      </c>
      <c r="T343" s="19">
        <v>0</v>
      </c>
      <c r="U343" s="19">
        <v>0</v>
      </c>
      <c r="V343" s="19">
        <v>0</v>
      </c>
      <c r="W343" s="19">
        <v>0</v>
      </c>
      <c r="X343" s="19">
        <v>0</v>
      </c>
      <c r="Y343" s="20">
        <v>0</v>
      </c>
      <c r="Z343" s="20">
        <v>0</v>
      </c>
      <c r="AA343" s="20">
        <v>0</v>
      </c>
      <c r="AB343" s="21">
        <v>0</v>
      </c>
    </row>
    <row r="344" spans="1:28" ht="210" outlineLevel="2" x14ac:dyDescent="0.25">
      <c r="A344" s="15" t="s">
        <v>347</v>
      </c>
      <c r="B344" s="16" t="s">
        <v>442</v>
      </c>
      <c r="C344" s="16" t="s">
        <v>64</v>
      </c>
      <c r="D344" s="16" t="s">
        <v>365</v>
      </c>
      <c r="E344" s="16"/>
      <c r="F344" s="16">
        <v>664</v>
      </c>
      <c r="G344" s="16">
        <v>1120</v>
      </c>
      <c r="H344" s="16">
        <v>3480</v>
      </c>
      <c r="I344" s="17" t="s">
        <v>429</v>
      </c>
      <c r="J344" s="19">
        <v>0</v>
      </c>
      <c r="K344" s="19">
        <v>0</v>
      </c>
      <c r="L344" s="19">
        <v>0</v>
      </c>
      <c r="M344" s="19">
        <v>0</v>
      </c>
      <c r="N344" s="19">
        <v>0</v>
      </c>
      <c r="O344" s="19">
        <v>0</v>
      </c>
      <c r="P344" s="19">
        <v>0</v>
      </c>
      <c r="Q344" s="19">
        <v>0</v>
      </c>
      <c r="R344" s="19">
        <v>0</v>
      </c>
      <c r="S344" s="19">
        <v>0</v>
      </c>
      <c r="T344" s="19">
        <v>0</v>
      </c>
      <c r="U344" s="19">
        <v>0</v>
      </c>
      <c r="V344" s="19">
        <v>0</v>
      </c>
      <c r="W344" s="19">
        <v>0</v>
      </c>
      <c r="X344" s="19">
        <v>0</v>
      </c>
      <c r="Y344" s="20">
        <v>0</v>
      </c>
      <c r="Z344" s="20">
        <v>0</v>
      </c>
      <c r="AA344" s="20">
        <v>0</v>
      </c>
      <c r="AB344" s="21">
        <v>0</v>
      </c>
    </row>
    <row r="345" spans="1:28" outlineLevel="1" x14ac:dyDescent="0.25">
      <c r="A345" s="37"/>
      <c r="B345" s="37"/>
      <c r="C345" s="45" t="s">
        <v>463</v>
      </c>
      <c r="D345" s="37"/>
      <c r="E345" s="37"/>
      <c r="F345" s="37"/>
      <c r="G345" s="37"/>
      <c r="H345" s="37"/>
      <c r="I345" s="38"/>
      <c r="J345" s="40">
        <f>SUBTOTAL(9,J233:J344)</f>
        <v>36922289881</v>
      </c>
      <c r="K345" s="40">
        <f>SUBTOTAL(9,K233:K344)</f>
        <v>36922289881</v>
      </c>
      <c r="L345" s="40">
        <f>SUBTOTAL(9,L233:L344)</f>
        <v>0</v>
      </c>
      <c r="M345" s="40">
        <f>SUBTOTAL(9,M233:M344)</f>
        <v>-11540000</v>
      </c>
      <c r="N345" s="40">
        <f>SUM(N233:N344)</f>
        <v>0</v>
      </c>
      <c r="O345" s="40">
        <f>SUBTOTAL(9,O233:O344)</f>
        <v>36910749881</v>
      </c>
      <c r="P345" s="40">
        <f>SUBTOTAL(9,P233:P344)</f>
        <v>2609978567.02</v>
      </c>
      <c r="Q345" s="40">
        <f>SUBTOTAL(9,Q233:Q344)</f>
        <v>5107494027.3499994</v>
      </c>
      <c r="R345" s="40">
        <f>SUBTOTAL(9,R233:R344)</f>
        <v>108926082.99000001</v>
      </c>
      <c r="S345" s="40">
        <f>SUBTOTAL(9,S233:S344)</f>
        <v>1286616531.5200002</v>
      </c>
      <c r="T345" s="40">
        <f>SUBTOTAL(9,T233:T344)</f>
        <v>1097223060.3500001</v>
      </c>
      <c r="U345" s="40">
        <f>SUBTOTAL(9,U233:U344)</f>
        <v>4314312504.4100008</v>
      </c>
      <c r="V345" s="40">
        <f>SUBTOTAL(9,V233:V344)</f>
        <v>27809274672.120003</v>
      </c>
      <c r="W345" s="40">
        <f>SUBTOTAL(9,W233:W344)</f>
        <v>0</v>
      </c>
      <c r="X345" s="40">
        <f>SUBTOTAL(9,X233:X344)</f>
        <v>27797734672.119999</v>
      </c>
      <c r="Y345" s="41">
        <f>(S345/(K345))</f>
        <v>3.4846607175956487E-2</v>
      </c>
      <c r="Z345" s="41">
        <f>(S345/(O345))</f>
        <v>3.4857501829901667E-2</v>
      </c>
      <c r="AA345" s="41">
        <f>((P345+Q345+R345)/(O345))</f>
        <v>0.21203575388178927</v>
      </c>
      <c r="AB345" s="41">
        <f>Z345+AA345</f>
        <v>0.24689325571169093</v>
      </c>
    </row>
    <row r="346" spans="1:28" ht="30" outlineLevel="2" x14ac:dyDescent="0.25">
      <c r="A346" s="15" t="s">
        <v>29</v>
      </c>
      <c r="B346" s="16" t="s">
        <v>30</v>
      </c>
      <c r="C346" s="16" t="s">
        <v>95</v>
      </c>
      <c r="D346" s="16" t="s">
        <v>96</v>
      </c>
      <c r="E346" s="16"/>
      <c r="F346" s="16" t="s">
        <v>33</v>
      </c>
      <c r="G346" s="16">
        <v>1120</v>
      </c>
      <c r="H346" s="16">
        <v>3480</v>
      </c>
      <c r="I346" s="17" t="s">
        <v>97</v>
      </c>
      <c r="J346" s="19">
        <v>168486</v>
      </c>
      <c r="K346" s="19">
        <v>168486</v>
      </c>
      <c r="L346" s="19">
        <v>0</v>
      </c>
      <c r="M346" s="19">
        <v>0</v>
      </c>
      <c r="N346" s="19">
        <v>0</v>
      </c>
      <c r="O346" s="19">
        <v>168486</v>
      </c>
      <c r="P346" s="19">
        <v>0</v>
      </c>
      <c r="Q346" s="19">
        <v>0</v>
      </c>
      <c r="R346" s="19">
        <v>0</v>
      </c>
      <c r="S346" s="19">
        <v>0</v>
      </c>
      <c r="T346" s="19">
        <v>0</v>
      </c>
      <c r="U346" s="19">
        <v>0</v>
      </c>
      <c r="V346" s="19">
        <v>168486</v>
      </c>
      <c r="W346" s="19">
        <v>0</v>
      </c>
      <c r="X346" s="19">
        <v>168486</v>
      </c>
      <c r="Y346" s="20">
        <v>0</v>
      </c>
      <c r="Z346" s="20">
        <v>0</v>
      </c>
      <c r="AA346" s="20">
        <v>0</v>
      </c>
      <c r="AB346" s="21">
        <v>0</v>
      </c>
    </row>
    <row r="347" spans="1:28" outlineLevel="2" x14ac:dyDescent="0.25">
      <c r="A347" s="15" t="s">
        <v>29</v>
      </c>
      <c r="B347" s="16" t="s">
        <v>30</v>
      </c>
      <c r="C347" s="16" t="s">
        <v>95</v>
      </c>
      <c r="D347" s="16" t="s">
        <v>98</v>
      </c>
      <c r="E347" s="16"/>
      <c r="F347" s="16" t="s">
        <v>33</v>
      </c>
      <c r="G347" s="16">
        <v>1120</v>
      </c>
      <c r="H347" s="16">
        <v>3480</v>
      </c>
      <c r="I347" s="17" t="s">
        <v>99</v>
      </c>
      <c r="J347" s="19">
        <v>71746</v>
      </c>
      <c r="K347" s="19">
        <v>71746</v>
      </c>
      <c r="L347" s="19">
        <v>0</v>
      </c>
      <c r="M347" s="19">
        <v>200000</v>
      </c>
      <c r="N347" s="19">
        <v>0</v>
      </c>
      <c r="O347" s="19">
        <v>271746</v>
      </c>
      <c r="P347" s="19">
        <v>0</v>
      </c>
      <c r="Q347" s="19">
        <v>0</v>
      </c>
      <c r="R347" s="19">
        <v>0</v>
      </c>
      <c r="S347" s="19">
        <v>0</v>
      </c>
      <c r="T347" s="19">
        <v>0</v>
      </c>
      <c r="U347" s="19">
        <v>71746</v>
      </c>
      <c r="V347" s="19">
        <v>71746</v>
      </c>
      <c r="W347" s="19">
        <v>0</v>
      </c>
      <c r="X347" s="19">
        <v>271746</v>
      </c>
      <c r="Y347" s="20">
        <v>0</v>
      </c>
      <c r="Z347" s="20">
        <v>0</v>
      </c>
      <c r="AA347" s="20">
        <v>0</v>
      </c>
      <c r="AB347" s="21">
        <v>0</v>
      </c>
    </row>
    <row r="348" spans="1:28" ht="30" outlineLevel="2" x14ac:dyDescent="0.25">
      <c r="A348" s="15" t="s">
        <v>29</v>
      </c>
      <c r="B348" s="16" t="s">
        <v>30</v>
      </c>
      <c r="C348" s="16" t="s">
        <v>95</v>
      </c>
      <c r="D348" s="16" t="s">
        <v>100</v>
      </c>
      <c r="E348" s="16"/>
      <c r="F348" s="16" t="s">
        <v>33</v>
      </c>
      <c r="G348" s="16">
        <v>1120</v>
      </c>
      <c r="H348" s="16">
        <v>3480</v>
      </c>
      <c r="I348" s="17" t="s">
        <v>101</v>
      </c>
      <c r="J348" s="19">
        <v>60800</v>
      </c>
      <c r="K348" s="19">
        <v>60800</v>
      </c>
      <c r="L348" s="19">
        <v>0</v>
      </c>
      <c r="M348" s="19">
        <v>0</v>
      </c>
      <c r="N348" s="19">
        <v>0</v>
      </c>
      <c r="O348" s="19">
        <v>60800</v>
      </c>
      <c r="P348" s="19">
        <v>0</v>
      </c>
      <c r="Q348" s="19">
        <v>0</v>
      </c>
      <c r="R348" s="19">
        <v>0</v>
      </c>
      <c r="S348" s="19">
        <v>0</v>
      </c>
      <c r="T348" s="19">
        <v>0</v>
      </c>
      <c r="U348" s="19">
        <v>0</v>
      </c>
      <c r="V348" s="19">
        <v>60800</v>
      </c>
      <c r="W348" s="19">
        <v>0</v>
      </c>
      <c r="X348" s="19">
        <v>60800</v>
      </c>
      <c r="Y348" s="20">
        <v>0</v>
      </c>
      <c r="Z348" s="20">
        <v>0</v>
      </c>
      <c r="AA348" s="20">
        <v>0</v>
      </c>
      <c r="AB348" s="21">
        <v>0</v>
      </c>
    </row>
    <row r="349" spans="1:28" outlineLevel="2" x14ac:dyDescent="0.25">
      <c r="A349" s="15" t="s">
        <v>29</v>
      </c>
      <c r="B349" s="16" t="s">
        <v>30</v>
      </c>
      <c r="C349" s="16" t="s">
        <v>95</v>
      </c>
      <c r="D349" s="16" t="s">
        <v>102</v>
      </c>
      <c r="E349" s="16"/>
      <c r="F349" s="16" t="s">
        <v>33</v>
      </c>
      <c r="G349" s="16">
        <v>1120</v>
      </c>
      <c r="H349" s="16">
        <v>3480</v>
      </c>
      <c r="I349" s="17" t="s">
        <v>103</v>
      </c>
      <c r="J349" s="19">
        <v>11620280</v>
      </c>
      <c r="K349" s="19">
        <v>11620280</v>
      </c>
      <c r="L349" s="19">
        <v>0</v>
      </c>
      <c r="M349" s="19">
        <v>0</v>
      </c>
      <c r="N349" s="19">
        <v>0</v>
      </c>
      <c r="O349" s="19">
        <v>11620280</v>
      </c>
      <c r="P349" s="19">
        <v>0</v>
      </c>
      <c r="Q349" s="19">
        <v>0</v>
      </c>
      <c r="R349" s="19">
        <v>0</v>
      </c>
      <c r="S349" s="19">
        <v>0</v>
      </c>
      <c r="T349" s="19">
        <v>0</v>
      </c>
      <c r="U349" s="19">
        <v>9600000</v>
      </c>
      <c r="V349" s="19">
        <v>11620280</v>
      </c>
      <c r="W349" s="19">
        <v>0</v>
      </c>
      <c r="X349" s="19">
        <v>11620280</v>
      </c>
      <c r="Y349" s="20">
        <v>0</v>
      </c>
      <c r="Z349" s="20">
        <v>0</v>
      </c>
      <c r="AA349" s="20">
        <v>0</v>
      </c>
      <c r="AB349" s="21">
        <v>0</v>
      </c>
    </row>
    <row r="350" spans="1:28" ht="30" outlineLevel="2" x14ac:dyDescent="0.25">
      <c r="A350" s="15" t="s">
        <v>29</v>
      </c>
      <c r="B350" s="16" t="s">
        <v>30</v>
      </c>
      <c r="C350" s="16" t="s">
        <v>95</v>
      </c>
      <c r="D350" s="16" t="s">
        <v>104</v>
      </c>
      <c r="E350" s="16"/>
      <c r="F350" s="16" t="s">
        <v>33</v>
      </c>
      <c r="G350" s="16">
        <v>1120</v>
      </c>
      <c r="H350" s="16">
        <v>3480</v>
      </c>
      <c r="I350" s="17" t="s">
        <v>105</v>
      </c>
      <c r="J350" s="19">
        <v>3265175</v>
      </c>
      <c r="K350" s="19">
        <v>3265175</v>
      </c>
      <c r="L350" s="19">
        <v>0</v>
      </c>
      <c r="M350" s="19">
        <v>550000</v>
      </c>
      <c r="N350" s="19">
        <v>0</v>
      </c>
      <c r="O350" s="19">
        <v>3815175</v>
      </c>
      <c r="P350" s="19">
        <v>3221316</v>
      </c>
      <c r="Q350" s="19">
        <v>0</v>
      </c>
      <c r="R350" s="19">
        <v>0</v>
      </c>
      <c r="S350" s="19">
        <v>0</v>
      </c>
      <c r="T350" s="19">
        <v>0</v>
      </c>
      <c r="U350" s="19">
        <v>43859</v>
      </c>
      <c r="V350" s="19">
        <v>43859</v>
      </c>
      <c r="W350" s="19">
        <v>0</v>
      </c>
      <c r="X350" s="19">
        <v>593859</v>
      </c>
      <c r="Y350" s="20">
        <v>0</v>
      </c>
      <c r="Z350" s="20">
        <v>0</v>
      </c>
      <c r="AA350" s="20">
        <v>0.84434292004953904</v>
      </c>
      <c r="AB350" s="21">
        <v>0.84434292004953904</v>
      </c>
    </row>
    <row r="351" spans="1:28" outlineLevel="2" x14ac:dyDescent="0.25">
      <c r="A351" s="15" t="s">
        <v>29</v>
      </c>
      <c r="B351" s="16" t="s">
        <v>30</v>
      </c>
      <c r="C351" s="16" t="s">
        <v>95</v>
      </c>
      <c r="D351" s="16" t="s">
        <v>106</v>
      </c>
      <c r="E351" s="16"/>
      <c r="F351" s="16" t="s">
        <v>33</v>
      </c>
      <c r="G351" s="16">
        <v>1120</v>
      </c>
      <c r="H351" s="16">
        <v>3480</v>
      </c>
      <c r="I351" s="17" t="s">
        <v>107</v>
      </c>
      <c r="J351" s="19">
        <v>70492</v>
      </c>
      <c r="K351" s="19">
        <v>70492</v>
      </c>
      <c r="L351" s="19">
        <v>0</v>
      </c>
      <c r="M351" s="19">
        <v>0</v>
      </c>
      <c r="N351" s="19">
        <v>0</v>
      </c>
      <c r="O351" s="19">
        <v>70492</v>
      </c>
      <c r="P351" s="19">
        <v>0</v>
      </c>
      <c r="Q351" s="19">
        <v>0</v>
      </c>
      <c r="R351" s="19">
        <v>0</v>
      </c>
      <c r="S351" s="19">
        <v>0</v>
      </c>
      <c r="T351" s="19">
        <v>0</v>
      </c>
      <c r="U351" s="19">
        <v>0</v>
      </c>
      <c r="V351" s="19">
        <v>70492</v>
      </c>
      <c r="W351" s="19">
        <v>0</v>
      </c>
      <c r="X351" s="19">
        <v>70492</v>
      </c>
      <c r="Y351" s="20">
        <v>0</v>
      </c>
      <c r="Z351" s="20">
        <v>0</v>
      </c>
      <c r="AA351" s="20">
        <v>0</v>
      </c>
      <c r="AB351" s="21">
        <v>0</v>
      </c>
    </row>
    <row r="352" spans="1:28" outlineLevel="2" x14ac:dyDescent="0.25">
      <c r="A352" s="15" t="s">
        <v>29</v>
      </c>
      <c r="B352" s="16" t="s">
        <v>30</v>
      </c>
      <c r="C352" s="16" t="s">
        <v>95</v>
      </c>
      <c r="D352" s="16" t="s">
        <v>108</v>
      </c>
      <c r="E352" s="16"/>
      <c r="F352" s="16" t="s">
        <v>33</v>
      </c>
      <c r="G352" s="16">
        <v>1120</v>
      </c>
      <c r="H352" s="16">
        <v>3480</v>
      </c>
      <c r="I352" s="17" t="s">
        <v>109</v>
      </c>
      <c r="J352" s="19">
        <v>31490</v>
      </c>
      <c r="K352" s="19">
        <v>31490</v>
      </c>
      <c r="L352" s="19">
        <v>0</v>
      </c>
      <c r="M352" s="19">
        <v>0</v>
      </c>
      <c r="N352" s="19">
        <v>0</v>
      </c>
      <c r="O352" s="19">
        <v>31490</v>
      </c>
      <c r="P352" s="19">
        <v>0</v>
      </c>
      <c r="Q352" s="19">
        <v>0</v>
      </c>
      <c r="R352" s="19">
        <v>0</v>
      </c>
      <c r="S352" s="19">
        <v>0</v>
      </c>
      <c r="T352" s="19">
        <v>0</v>
      </c>
      <c r="U352" s="19">
        <v>0</v>
      </c>
      <c r="V352" s="19">
        <v>31490</v>
      </c>
      <c r="W352" s="19">
        <v>0</v>
      </c>
      <c r="X352" s="19">
        <v>31490</v>
      </c>
      <c r="Y352" s="20">
        <v>0</v>
      </c>
      <c r="Z352" s="20">
        <v>0</v>
      </c>
      <c r="AA352" s="20">
        <v>0</v>
      </c>
      <c r="AB352" s="21">
        <v>0</v>
      </c>
    </row>
    <row r="353" spans="1:28" ht="30" outlineLevel="2" x14ac:dyDescent="0.25">
      <c r="A353" s="15" t="s">
        <v>29</v>
      </c>
      <c r="B353" s="16" t="s">
        <v>30</v>
      </c>
      <c r="C353" s="16" t="s">
        <v>95</v>
      </c>
      <c r="D353" s="16" t="s">
        <v>110</v>
      </c>
      <c r="E353" s="16"/>
      <c r="F353" s="16" t="s">
        <v>33</v>
      </c>
      <c r="G353" s="16">
        <v>1120</v>
      </c>
      <c r="H353" s="16">
        <v>3480</v>
      </c>
      <c r="I353" s="17" t="s">
        <v>111</v>
      </c>
      <c r="J353" s="19">
        <v>9647625</v>
      </c>
      <c r="K353" s="19">
        <v>9647625</v>
      </c>
      <c r="L353" s="19">
        <v>0</v>
      </c>
      <c r="M353" s="19">
        <v>0</v>
      </c>
      <c r="N353" s="19">
        <v>0</v>
      </c>
      <c r="O353" s="19">
        <v>9647625</v>
      </c>
      <c r="P353" s="19">
        <v>0</v>
      </c>
      <c r="Q353" s="19">
        <v>0</v>
      </c>
      <c r="R353" s="19">
        <v>0</v>
      </c>
      <c r="S353" s="19">
        <v>0</v>
      </c>
      <c r="T353" s="19">
        <v>0</v>
      </c>
      <c r="U353" s="19">
        <v>6150540</v>
      </c>
      <c r="V353" s="19">
        <v>9647625</v>
      </c>
      <c r="W353" s="19">
        <v>0</v>
      </c>
      <c r="X353" s="19">
        <v>9647625</v>
      </c>
      <c r="Y353" s="20">
        <v>0</v>
      </c>
      <c r="Z353" s="20">
        <v>0</v>
      </c>
      <c r="AA353" s="20">
        <v>0</v>
      </c>
      <c r="AB353" s="21">
        <v>0</v>
      </c>
    </row>
    <row r="354" spans="1:28" ht="30" outlineLevel="2" x14ac:dyDescent="0.25">
      <c r="A354" s="15" t="s">
        <v>29</v>
      </c>
      <c r="B354" s="16" t="s">
        <v>30</v>
      </c>
      <c r="C354" s="16" t="s">
        <v>95</v>
      </c>
      <c r="D354" s="16" t="s">
        <v>112</v>
      </c>
      <c r="E354" s="16"/>
      <c r="F354" s="16" t="s">
        <v>33</v>
      </c>
      <c r="G354" s="16">
        <v>1120</v>
      </c>
      <c r="H354" s="16">
        <v>3480</v>
      </c>
      <c r="I354" s="17" t="s">
        <v>113</v>
      </c>
      <c r="J354" s="19">
        <v>525000</v>
      </c>
      <c r="K354" s="19">
        <v>525000</v>
      </c>
      <c r="L354" s="19">
        <v>0</v>
      </c>
      <c r="M354" s="19">
        <v>0</v>
      </c>
      <c r="N354" s="19">
        <v>0</v>
      </c>
      <c r="O354" s="19">
        <v>525000</v>
      </c>
      <c r="P354" s="19">
        <v>0</v>
      </c>
      <c r="Q354" s="19">
        <v>0</v>
      </c>
      <c r="R354" s="19">
        <v>0</v>
      </c>
      <c r="S354" s="19">
        <v>0</v>
      </c>
      <c r="T354" s="19">
        <v>0</v>
      </c>
      <c r="U354" s="19">
        <v>0</v>
      </c>
      <c r="V354" s="19">
        <v>525000</v>
      </c>
      <c r="W354" s="19">
        <v>0</v>
      </c>
      <c r="X354" s="19">
        <v>525000</v>
      </c>
      <c r="Y354" s="20">
        <v>0</v>
      </c>
      <c r="Z354" s="20">
        <v>0</v>
      </c>
      <c r="AA354" s="20">
        <v>0</v>
      </c>
      <c r="AB354" s="21">
        <v>0</v>
      </c>
    </row>
    <row r="355" spans="1:28" ht="30" outlineLevel="2" x14ac:dyDescent="0.25">
      <c r="A355" s="15" t="s">
        <v>29</v>
      </c>
      <c r="B355" s="16" t="s">
        <v>30</v>
      </c>
      <c r="C355" s="16" t="s">
        <v>95</v>
      </c>
      <c r="D355" s="16" t="s">
        <v>114</v>
      </c>
      <c r="E355" s="16"/>
      <c r="F355" s="16" t="s">
        <v>33</v>
      </c>
      <c r="G355" s="16">
        <v>1120</v>
      </c>
      <c r="H355" s="16">
        <v>3480</v>
      </c>
      <c r="I355" s="17" t="s">
        <v>115</v>
      </c>
      <c r="J355" s="19">
        <v>10147373</v>
      </c>
      <c r="K355" s="19">
        <v>10147373</v>
      </c>
      <c r="L355" s="19">
        <v>0</v>
      </c>
      <c r="M355" s="19">
        <v>0</v>
      </c>
      <c r="N355" s="19">
        <v>0</v>
      </c>
      <c r="O355" s="19">
        <v>10147373</v>
      </c>
      <c r="P355" s="19">
        <v>5691220</v>
      </c>
      <c r="Q355" s="19">
        <v>0</v>
      </c>
      <c r="R355" s="19">
        <v>0</v>
      </c>
      <c r="S355" s="19">
        <v>0</v>
      </c>
      <c r="T355" s="19">
        <v>0</v>
      </c>
      <c r="U355" s="19">
        <v>4456153</v>
      </c>
      <c r="V355" s="19">
        <v>4456153</v>
      </c>
      <c r="W355" s="19">
        <v>0</v>
      </c>
      <c r="X355" s="19">
        <v>4456153</v>
      </c>
      <c r="Y355" s="20">
        <v>0</v>
      </c>
      <c r="Z355" s="20">
        <v>0</v>
      </c>
      <c r="AA355" s="20">
        <v>0.56085648965500723</v>
      </c>
      <c r="AB355" s="21">
        <v>0.56085648965500723</v>
      </c>
    </row>
    <row r="356" spans="1:28" outlineLevel="2" x14ac:dyDescent="0.25">
      <c r="A356" s="15" t="s">
        <v>29</v>
      </c>
      <c r="B356" s="16" t="s">
        <v>30</v>
      </c>
      <c r="C356" s="16" t="s">
        <v>95</v>
      </c>
      <c r="D356" s="16" t="s">
        <v>116</v>
      </c>
      <c r="E356" s="16"/>
      <c r="F356" s="16" t="s">
        <v>33</v>
      </c>
      <c r="G356" s="16">
        <v>1120</v>
      </c>
      <c r="H356" s="16">
        <v>3480</v>
      </c>
      <c r="I356" s="17" t="s">
        <v>117</v>
      </c>
      <c r="J356" s="19">
        <v>2815000</v>
      </c>
      <c r="K356" s="19">
        <v>2815000</v>
      </c>
      <c r="L356" s="19">
        <v>0</v>
      </c>
      <c r="M356" s="19">
        <v>-750000</v>
      </c>
      <c r="N356" s="19">
        <v>0</v>
      </c>
      <c r="O356" s="19">
        <v>2065000</v>
      </c>
      <c r="P356" s="19">
        <v>269502</v>
      </c>
      <c r="Q356" s="19">
        <v>0</v>
      </c>
      <c r="R356" s="19">
        <v>0</v>
      </c>
      <c r="S356" s="19">
        <v>0</v>
      </c>
      <c r="T356" s="19">
        <v>0</v>
      </c>
      <c r="U356" s="19">
        <v>498</v>
      </c>
      <c r="V356" s="19">
        <v>2545498</v>
      </c>
      <c r="W356" s="19">
        <v>0</v>
      </c>
      <c r="X356" s="19">
        <v>1795498</v>
      </c>
      <c r="Y356" s="20">
        <v>0</v>
      </c>
      <c r="Z356" s="20">
        <v>0</v>
      </c>
      <c r="AA356" s="20">
        <v>0.13050944309927362</v>
      </c>
      <c r="AB356" s="21">
        <v>0.13050944309927362</v>
      </c>
    </row>
    <row r="357" spans="1:28" outlineLevel="2" x14ac:dyDescent="0.25">
      <c r="A357" s="15" t="s">
        <v>29</v>
      </c>
      <c r="B357" s="16" t="s">
        <v>30</v>
      </c>
      <c r="C357" s="16" t="s">
        <v>95</v>
      </c>
      <c r="D357" s="16" t="s">
        <v>118</v>
      </c>
      <c r="E357" s="16"/>
      <c r="F357" s="16" t="s">
        <v>33</v>
      </c>
      <c r="G357" s="16">
        <v>1120</v>
      </c>
      <c r="H357" s="16">
        <v>3480</v>
      </c>
      <c r="I357" s="17" t="s">
        <v>119</v>
      </c>
      <c r="J357" s="19">
        <v>179584</v>
      </c>
      <c r="K357" s="19">
        <v>179584</v>
      </c>
      <c r="L357" s="19">
        <v>0</v>
      </c>
      <c r="M357" s="19">
        <v>0</v>
      </c>
      <c r="N357" s="19">
        <v>0</v>
      </c>
      <c r="O357" s="19">
        <v>179584</v>
      </c>
      <c r="P357" s="19">
        <v>0</v>
      </c>
      <c r="Q357" s="19">
        <v>0</v>
      </c>
      <c r="R357" s="19">
        <v>0</v>
      </c>
      <c r="S357" s="19">
        <v>0</v>
      </c>
      <c r="T357" s="19">
        <v>0</v>
      </c>
      <c r="U357" s="19">
        <v>0</v>
      </c>
      <c r="V357" s="19">
        <v>179584</v>
      </c>
      <c r="W357" s="19">
        <v>0</v>
      </c>
      <c r="X357" s="19">
        <v>179584</v>
      </c>
      <c r="Y357" s="20">
        <v>0</v>
      </c>
      <c r="Z357" s="20">
        <v>0</v>
      </c>
      <c r="AA357" s="20">
        <v>0</v>
      </c>
      <c r="AB357" s="21">
        <v>0</v>
      </c>
    </row>
    <row r="358" spans="1:28" ht="30" outlineLevel="2" x14ac:dyDescent="0.25">
      <c r="A358" s="15" t="s">
        <v>29</v>
      </c>
      <c r="B358" s="16" t="s">
        <v>30</v>
      </c>
      <c r="C358" s="16" t="s">
        <v>95</v>
      </c>
      <c r="D358" s="16" t="s">
        <v>120</v>
      </c>
      <c r="E358" s="16"/>
      <c r="F358" s="16" t="s">
        <v>33</v>
      </c>
      <c r="G358" s="16">
        <v>1120</v>
      </c>
      <c r="H358" s="16">
        <v>3480</v>
      </c>
      <c r="I358" s="17" t="s">
        <v>121</v>
      </c>
      <c r="J358" s="19">
        <v>9850</v>
      </c>
      <c r="K358" s="19">
        <v>9850</v>
      </c>
      <c r="L358" s="19">
        <v>0</v>
      </c>
      <c r="M358" s="19">
        <v>0</v>
      </c>
      <c r="N358" s="19">
        <v>0</v>
      </c>
      <c r="O358" s="19">
        <v>9850</v>
      </c>
      <c r="P358" s="19">
        <v>0</v>
      </c>
      <c r="Q358" s="19">
        <v>0</v>
      </c>
      <c r="R358" s="19">
        <v>0</v>
      </c>
      <c r="S358" s="19">
        <v>0</v>
      </c>
      <c r="T358" s="19">
        <v>0</v>
      </c>
      <c r="U358" s="19">
        <v>0</v>
      </c>
      <c r="V358" s="19">
        <v>9850</v>
      </c>
      <c r="W358" s="19">
        <v>0</v>
      </c>
      <c r="X358" s="19">
        <v>9850</v>
      </c>
      <c r="Y358" s="20">
        <v>0</v>
      </c>
      <c r="Z358" s="20">
        <v>0</v>
      </c>
      <c r="AA358" s="20">
        <v>0</v>
      </c>
      <c r="AB358" s="21">
        <v>0</v>
      </c>
    </row>
    <row r="359" spans="1:28" ht="30" outlineLevel="2" x14ac:dyDescent="0.25">
      <c r="A359" s="15" t="s">
        <v>29</v>
      </c>
      <c r="B359" s="16" t="s">
        <v>30</v>
      </c>
      <c r="C359" s="16" t="s">
        <v>95</v>
      </c>
      <c r="D359" s="16" t="s">
        <v>122</v>
      </c>
      <c r="E359" s="16"/>
      <c r="F359" s="16" t="s">
        <v>33</v>
      </c>
      <c r="G359" s="16">
        <v>1120</v>
      </c>
      <c r="H359" s="16">
        <v>3480</v>
      </c>
      <c r="I359" s="17" t="s">
        <v>123</v>
      </c>
      <c r="J359" s="19">
        <v>9210</v>
      </c>
      <c r="K359" s="19">
        <v>9210</v>
      </c>
      <c r="L359" s="19">
        <v>0</v>
      </c>
      <c r="M359" s="19">
        <v>0</v>
      </c>
      <c r="N359" s="19">
        <v>0</v>
      </c>
      <c r="O359" s="19">
        <v>9210</v>
      </c>
      <c r="P359" s="19">
        <v>0</v>
      </c>
      <c r="Q359" s="19">
        <v>0</v>
      </c>
      <c r="R359" s="19">
        <v>0</v>
      </c>
      <c r="S359" s="19">
        <v>0</v>
      </c>
      <c r="T359" s="19">
        <v>0</v>
      </c>
      <c r="U359" s="19">
        <v>0</v>
      </c>
      <c r="V359" s="19">
        <v>9210</v>
      </c>
      <c r="W359" s="19">
        <v>0</v>
      </c>
      <c r="X359" s="19">
        <v>9210</v>
      </c>
      <c r="Y359" s="20">
        <v>0</v>
      </c>
      <c r="Z359" s="20">
        <v>0</v>
      </c>
      <c r="AA359" s="20">
        <v>0</v>
      </c>
      <c r="AB359" s="21">
        <v>0</v>
      </c>
    </row>
    <row r="360" spans="1:28" outlineLevel="2" x14ac:dyDescent="0.25">
      <c r="A360" s="15" t="s">
        <v>198</v>
      </c>
      <c r="B360" s="16" t="s">
        <v>30</v>
      </c>
      <c r="C360" s="16" t="s">
        <v>95</v>
      </c>
      <c r="D360" s="16" t="s">
        <v>239</v>
      </c>
      <c r="E360" s="16"/>
      <c r="F360" s="16" t="s">
        <v>33</v>
      </c>
      <c r="G360" s="16">
        <v>1120</v>
      </c>
      <c r="H360" s="16">
        <v>3480</v>
      </c>
      <c r="I360" s="17" t="s">
        <v>240</v>
      </c>
      <c r="J360" s="19">
        <v>400073000</v>
      </c>
      <c r="K360" s="19">
        <v>400073000</v>
      </c>
      <c r="L360" s="19">
        <v>0</v>
      </c>
      <c r="M360" s="19">
        <v>0</v>
      </c>
      <c r="N360" s="19">
        <v>0</v>
      </c>
      <c r="O360" s="19">
        <v>400073000</v>
      </c>
      <c r="P360" s="19">
        <v>0</v>
      </c>
      <c r="Q360" s="19">
        <v>111669921.42</v>
      </c>
      <c r="R360" s="19">
        <v>0</v>
      </c>
      <c r="S360" s="19">
        <v>38394877.119999997</v>
      </c>
      <c r="T360" s="19">
        <v>38394877.119999997</v>
      </c>
      <c r="U360" s="19">
        <v>8201.4599999999991</v>
      </c>
      <c r="V360" s="19">
        <v>250008201.46000001</v>
      </c>
      <c r="W360" s="19">
        <v>0</v>
      </c>
      <c r="X360" s="19">
        <v>250008201.45999998</v>
      </c>
      <c r="Y360" s="20">
        <v>9.5969678333704095E-2</v>
      </c>
      <c r="Z360" s="20">
        <v>9.5969678333704095E-2</v>
      </c>
      <c r="AA360" s="20">
        <v>0.27912386344492129</v>
      </c>
      <c r="AB360" s="21">
        <v>0.37509354177862542</v>
      </c>
    </row>
    <row r="361" spans="1:28" ht="30" outlineLevel="2" x14ac:dyDescent="0.25">
      <c r="A361" s="15" t="s">
        <v>198</v>
      </c>
      <c r="B361" s="16" t="s">
        <v>30</v>
      </c>
      <c r="C361" s="16" t="s">
        <v>95</v>
      </c>
      <c r="D361" s="16" t="s">
        <v>96</v>
      </c>
      <c r="E361" s="16"/>
      <c r="F361" s="16" t="s">
        <v>33</v>
      </c>
      <c r="G361" s="16">
        <v>1120</v>
      </c>
      <c r="H361" s="16">
        <v>3480</v>
      </c>
      <c r="I361" s="17" t="s">
        <v>97</v>
      </c>
      <c r="J361" s="19">
        <v>755829</v>
      </c>
      <c r="K361" s="19">
        <v>755829</v>
      </c>
      <c r="L361" s="19">
        <v>0</v>
      </c>
      <c r="M361" s="19">
        <v>0</v>
      </c>
      <c r="N361" s="19">
        <v>0</v>
      </c>
      <c r="O361" s="19">
        <v>755829</v>
      </c>
      <c r="P361" s="19">
        <v>139701.79999999999</v>
      </c>
      <c r="Q361" s="19">
        <v>0</v>
      </c>
      <c r="R361" s="19">
        <v>0</v>
      </c>
      <c r="S361" s="19">
        <v>0</v>
      </c>
      <c r="T361" s="19">
        <v>0</v>
      </c>
      <c r="U361" s="19">
        <v>616127.19999999995</v>
      </c>
      <c r="V361" s="19">
        <v>616127.19999999995</v>
      </c>
      <c r="W361" s="19">
        <v>0</v>
      </c>
      <c r="X361" s="19">
        <v>616127.19999999995</v>
      </c>
      <c r="Y361" s="20">
        <v>0</v>
      </c>
      <c r="Z361" s="20">
        <v>0</v>
      </c>
      <c r="AA361" s="20">
        <v>0.18483254810281161</v>
      </c>
      <c r="AB361" s="21">
        <v>0.18483254810281161</v>
      </c>
    </row>
    <row r="362" spans="1:28" outlineLevel="2" x14ac:dyDescent="0.25">
      <c r="A362" s="15" t="s">
        <v>198</v>
      </c>
      <c r="B362" s="16" t="s">
        <v>30</v>
      </c>
      <c r="C362" s="16" t="s">
        <v>95</v>
      </c>
      <c r="D362" s="16" t="s">
        <v>98</v>
      </c>
      <c r="E362" s="16"/>
      <c r="F362" s="16" t="s">
        <v>33</v>
      </c>
      <c r="G362" s="16">
        <v>1120</v>
      </c>
      <c r="H362" s="16">
        <v>3480</v>
      </c>
      <c r="I362" s="17" t="s">
        <v>99</v>
      </c>
      <c r="J362" s="19">
        <v>2082381</v>
      </c>
      <c r="K362" s="19">
        <v>2082381</v>
      </c>
      <c r="L362" s="19">
        <v>0</v>
      </c>
      <c r="M362" s="19">
        <v>0</v>
      </c>
      <c r="N362" s="19">
        <v>0</v>
      </c>
      <c r="O362" s="19">
        <v>2082381</v>
      </c>
      <c r="P362" s="19">
        <v>0</v>
      </c>
      <c r="Q362" s="19">
        <v>71500</v>
      </c>
      <c r="R362" s="19">
        <v>0</v>
      </c>
      <c r="S362" s="19">
        <v>0</v>
      </c>
      <c r="T362" s="19">
        <v>0</v>
      </c>
      <c r="U362" s="19">
        <v>374751</v>
      </c>
      <c r="V362" s="19">
        <v>2010881</v>
      </c>
      <c r="W362" s="19">
        <v>0</v>
      </c>
      <c r="X362" s="19">
        <v>2010881</v>
      </c>
      <c r="Y362" s="20">
        <v>0</v>
      </c>
      <c r="Z362" s="20">
        <v>0</v>
      </c>
      <c r="AA362" s="20">
        <v>3.4335695533142113E-2</v>
      </c>
      <c r="AB362" s="21">
        <v>3.4335695533142113E-2</v>
      </c>
    </row>
    <row r="363" spans="1:28" ht="30" outlineLevel="2" x14ac:dyDescent="0.25">
      <c r="A363" s="15" t="s">
        <v>198</v>
      </c>
      <c r="B363" s="16" t="s">
        <v>30</v>
      </c>
      <c r="C363" s="16" t="s">
        <v>95</v>
      </c>
      <c r="D363" s="16" t="s">
        <v>100</v>
      </c>
      <c r="E363" s="16"/>
      <c r="F363" s="16" t="s">
        <v>33</v>
      </c>
      <c r="G363" s="16">
        <v>1120</v>
      </c>
      <c r="H363" s="16">
        <v>3480</v>
      </c>
      <c r="I363" s="17" t="s">
        <v>101</v>
      </c>
      <c r="J363" s="19">
        <v>233856</v>
      </c>
      <c r="K363" s="19">
        <v>233856</v>
      </c>
      <c r="L363" s="19">
        <v>0</v>
      </c>
      <c r="M363" s="19">
        <v>0</v>
      </c>
      <c r="N363" s="19">
        <v>0</v>
      </c>
      <c r="O363" s="19">
        <v>233856</v>
      </c>
      <c r="P363" s="19">
        <v>0</v>
      </c>
      <c r="Q363" s="19">
        <v>0</v>
      </c>
      <c r="R363" s="19">
        <v>0</v>
      </c>
      <c r="S363" s="19">
        <v>0</v>
      </c>
      <c r="T363" s="19">
        <v>0</v>
      </c>
      <c r="U363" s="19">
        <v>31176</v>
      </c>
      <c r="V363" s="19">
        <v>233856</v>
      </c>
      <c r="W363" s="19">
        <v>0</v>
      </c>
      <c r="X363" s="19">
        <v>233856</v>
      </c>
      <c r="Y363" s="20">
        <v>0</v>
      </c>
      <c r="Z363" s="20">
        <v>0</v>
      </c>
      <c r="AA363" s="20">
        <v>0</v>
      </c>
      <c r="AB363" s="21">
        <v>0</v>
      </c>
    </row>
    <row r="364" spans="1:28" outlineLevel="2" x14ac:dyDescent="0.25">
      <c r="A364" s="15" t="s">
        <v>198</v>
      </c>
      <c r="B364" s="16" t="s">
        <v>30</v>
      </c>
      <c r="C364" s="16" t="s">
        <v>95</v>
      </c>
      <c r="D364" s="16" t="s">
        <v>241</v>
      </c>
      <c r="E364" s="16"/>
      <c r="F364" s="16" t="s">
        <v>33</v>
      </c>
      <c r="G364" s="16">
        <v>1120</v>
      </c>
      <c r="H364" s="16">
        <v>3480</v>
      </c>
      <c r="I364" s="17" t="s">
        <v>242</v>
      </c>
      <c r="J364" s="19">
        <v>1656345</v>
      </c>
      <c r="K364" s="19">
        <v>1656345</v>
      </c>
      <c r="L364" s="19">
        <v>0</v>
      </c>
      <c r="M364" s="19">
        <v>0</v>
      </c>
      <c r="N364" s="19">
        <v>0</v>
      </c>
      <c r="O364" s="19">
        <v>1656345</v>
      </c>
      <c r="P364" s="19">
        <v>0</v>
      </c>
      <c r="Q364" s="19">
        <v>100000</v>
      </c>
      <c r="R364" s="19">
        <v>0</v>
      </c>
      <c r="S364" s="19">
        <v>0</v>
      </c>
      <c r="T364" s="19">
        <v>0</v>
      </c>
      <c r="U364" s="19">
        <v>778790</v>
      </c>
      <c r="V364" s="19">
        <v>1556345</v>
      </c>
      <c r="W364" s="19">
        <v>0</v>
      </c>
      <c r="X364" s="19">
        <v>1556345</v>
      </c>
      <c r="Y364" s="20">
        <v>0</v>
      </c>
      <c r="Z364" s="20">
        <v>0</v>
      </c>
      <c r="AA364" s="20">
        <v>6.0373895535048558E-2</v>
      </c>
      <c r="AB364" s="21">
        <v>6.0373895535048558E-2</v>
      </c>
    </row>
    <row r="365" spans="1:28" ht="30" outlineLevel="2" x14ac:dyDescent="0.25">
      <c r="A365" s="15" t="s">
        <v>198</v>
      </c>
      <c r="B365" s="16" t="s">
        <v>30</v>
      </c>
      <c r="C365" s="16" t="s">
        <v>95</v>
      </c>
      <c r="D365" s="16" t="s">
        <v>243</v>
      </c>
      <c r="E365" s="16"/>
      <c r="F365" s="16" t="s">
        <v>33</v>
      </c>
      <c r="G365" s="16">
        <v>1120</v>
      </c>
      <c r="H365" s="16">
        <v>3480</v>
      </c>
      <c r="I365" s="17" t="s">
        <v>244</v>
      </c>
      <c r="J365" s="19">
        <v>1766350</v>
      </c>
      <c r="K365" s="19">
        <v>1766350</v>
      </c>
      <c r="L365" s="19">
        <v>0</v>
      </c>
      <c r="M365" s="19">
        <v>0</v>
      </c>
      <c r="N365" s="19">
        <v>0</v>
      </c>
      <c r="O365" s="19">
        <v>1766350</v>
      </c>
      <c r="P365" s="19">
        <v>0</v>
      </c>
      <c r="Q365" s="19">
        <v>35950</v>
      </c>
      <c r="R365" s="19">
        <v>0</v>
      </c>
      <c r="S365" s="19">
        <v>0</v>
      </c>
      <c r="T365" s="19">
        <v>0</v>
      </c>
      <c r="U365" s="19">
        <v>0</v>
      </c>
      <c r="V365" s="19">
        <v>1730400</v>
      </c>
      <c r="W365" s="19">
        <v>0</v>
      </c>
      <c r="X365" s="19">
        <v>1730400</v>
      </c>
      <c r="Y365" s="20">
        <v>0</v>
      </c>
      <c r="Z365" s="20">
        <v>0</v>
      </c>
      <c r="AA365" s="20">
        <v>2.0352704730093131E-2</v>
      </c>
      <c r="AB365" s="21">
        <v>2.0352704730093131E-2</v>
      </c>
    </row>
    <row r="366" spans="1:28" outlineLevel="2" x14ac:dyDescent="0.25">
      <c r="A366" s="15" t="s">
        <v>198</v>
      </c>
      <c r="B366" s="16" t="s">
        <v>30</v>
      </c>
      <c r="C366" s="16" t="s">
        <v>95</v>
      </c>
      <c r="D366" s="16" t="s">
        <v>245</v>
      </c>
      <c r="E366" s="16"/>
      <c r="F366" s="16" t="s">
        <v>33</v>
      </c>
      <c r="G366" s="16">
        <v>1120</v>
      </c>
      <c r="H366" s="16">
        <v>3480</v>
      </c>
      <c r="I366" s="17" t="s">
        <v>246</v>
      </c>
      <c r="J366" s="19">
        <v>1162320</v>
      </c>
      <c r="K366" s="19">
        <v>1162320</v>
      </c>
      <c r="L366" s="19">
        <v>0</v>
      </c>
      <c r="M366" s="19">
        <v>0</v>
      </c>
      <c r="N366" s="19">
        <v>0</v>
      </c>
      <c r="O366" s="19">
        <v>1162320</v>
      </c>
      <c r="P366" s="19">
        <v>0</v>
      </c>
      <c r="Q366" s="19">
        <v>50000</v>
      </c>
      <c r="R366" s="19">
        <v>0</v>
      </c>
      <c r="S366" s="19">
        <v>0</v>
      </c>
      <c r="T366" s="19">
        <v>0</v>
      </c>
      <c r="U366" s="19">
        <v>87880</v>
      </c>
      <c r="V366" s="19">
        <v>1112320</v>
      </c>
      <c r="W366" s="19">
        <v>0</v>
      </c>
      <c r="X366" s="19">
        <v>1112320</v>
      </c>
      <c r="Y366" s="20">
        <v>0</v>
      </c>
      <c r="Z366" s="20">
        <v>0</v>
      </c>
      <c r="AA366" s="20">
        <v>4.3017413448964141E-2</v>
      </c>
      <c r="AB366" s="21">
        <v>4.3017413448964141E-2</v>
      </c>
    </row>
    <row r="367" spans="1:28" ht="30" outlineLevel="2" x14ac:dyDescent="0.25">
      <c r="A367" s="15" t="s">
        <v>198</v>
      </c>
      <c r="B367" s="16" t="s">
        <v>30</v>
      </c>
      <c r="C367" s="16" t="s">
        <v>95</v>
      </c>
      <c r="D367" s="16" t="s">
        <v>104</v>
      </c>
      <c r="E367" s="16"/>
      <c r="F367" s="16" t="s">
        <v>33</v>
      </c>
      <c r="G367" s="16">
        <v>1120</v>
      </c>
      <c r="H367" s="16">
        <v>3480</v>
      </c>
      <c r="I367" s="17" t="s">
        <v>105</v>
      </c>
      <c r="J367" s="19">
        <v>6687049</v>
      </c>
      <c r="K367" s="19">
        <v>6687049</v>
      </c>
      <c r="L367" s="19">
        <v>0</v>
      </c>
      <c r="M367" s="19">
        <v>0</v>
      </c>
      <c r="N367" s="19">
        <v>0</v>
      </c>
      <c r="O367" s="19">
        <v>6687049</v>
      </c>
      <c r="P367" s="19">
        <v>0</v>
      </c>
      <c r="Q367" s="19">
        <v>245057.58</v>
      </c>
      <c r="R367" s="19">
        <v>0</v>
      </c>
      <c r="S367" s="19">
        <v>0</v>
      </c>
      <c r="T367" s="19">
        <v>0</v>
      </c>
      <c r="U367" s="19">
        <v>-57.58</v>
      </c>
      <c r="V367" s="19">
        <v>6441991.4199999999</v>
      </c>
      <c r="W367" s="19">
        <v>0</v>
      </c>
      <c r="X367" s="19">
        <v>6441991.4199999999</v>
      </c>
      <c r="Y367" s="20">
        <v>0</v>
      </c>
      <c r="Z367" s="20">
        <v>0</v>
      </c>
      <c r="AA367" s="20">
        <v>3.6646595531152827E-2</v>
      </c>
      <c r="AB367" s="21">
        <v>3.6646595531152827E-2</v>
      </c>
    </row>
    <row r="368" spans="1:28" outlineLevel="2" x14ac:dyDescent="0.25">
      <c r="A368" s="15" t="s">
        <v>198</v>
      </c>
      <c r="B368" s="16" t="s">
        <v>30</v>
      </c>
      <c r="C368" s="16" t="s">
        <v>95</v>
      </c>
      <c r="D368" s="16" t="s">
        <v>247</v>
      </c>
      <c r="E368" s="16"/>
      <c r="F368" s="16" t="s">
        <v>33</v>
      </c>
      <c r="G368" s="16">
        <v>1120</v>
      </c>
      <c r="H368" s="16">
        <v>3480</v>
      </c>
      <c r="I368" s="17" t="s">
        <v>248</v>
      </c>
      <c r="J368" s="19">
        <v>1130000</v>
      </c>
      <c r="K368" s="19">
        <v>1130000</v>
      </c>
      <c r="L368" s="19">
        <v>0</v>
      </c>
      <c r="M368" s="19">
        <v>0</v>
      </c>
      <c r="N368" s="19">
        <v>0</v>
      </c>
      <c r="O368" s="19">
        <v>1130000</v>
      </c>
      <c r="P368" s="19">
        <v>0</v>
      </c>
      <c r="Q368" s="19">
        <v>0</v>
      </c>
      <c r="R368" s="19">
        <v>0</v>
      </c>
      <c r="S368" s="19">
        <v>0</v>
      </c>
      <c r="T368" s="19">
        <v>0</v>
      </c>
      <c r="U368" s="19">
        <v>0</v>
      </c>
      <c r="V368" s="19">
        <v>1130000</v>
      </c>
      <c r="W368" s="19">
        <v>0</v>
      </c>
      <c r="X368" s="19">
        <v>1130000</v>
      </c>
      <c r="Y368" s="20">
        <v>0</v>
      </c>
      <c r="Z368" s="20">
        <v>0</v>
      </c>
      <c r="AA368" s="20">
        <v>0</v>
      </c>
      <c r="AB368" s="21">
        <v>0</v>
      </c>
    </row>
    <row r="369" spans="1:28" outlineLevel="2" x14ac:dyDescent="0.25">
      <c r="A369" s="15" t="s">
        <v>198</v>
      </c>
      <c r="B369" s="16" t="s">
        <v>30</v>
      </c>
      <c r="C369" s="16" t="s">
        <v>95</v>
      </c>
      <c r="D369" s="16" t="s">
        <v>249</v>
      </c>
      <c r="E369" s="16"/>
      <c r="F369" s="16" t="s">
        <v>33</v>
      </c>
      <c r="G369" s="16">
        <v>1120</v>
      </c>
      <c r="H369" s="16">
        <v>3480</v>
      </c>
      <c r="I369" s="17" t="s">
        <v>250</v>
      </c>
      <c r="J369" s="19">
        <v>1253000</v>
      </c>
      <c r="K369" s="19">
        <v>1253000</v>
      </c>
      <c r="L369" s="19">
        <v>0</v>
      </c>
      <c r="M369" s="19">
        <v>0</v>
      </c>
      <c r="N369" s="19">
        <v>0</v>
      </c>
      <c r="O369" s="19">
        <v>1253000</v>
      </c>
      <c r="P369" s="19">
        <v>0</v>
      </c>
      <c r="Q369" s="19">
        <v>0</v>
      </c>
      <c r="R369" s="19">
        <v>0</v>
      </c>
      <c r="S369" s="19">
        <v>0</v>
      </c>
      <c r="T369" s="19">
        <v>0</v>
      </c>
      <c r="U369" s="19">
        <v>0</v>
      </c>
      <c r="V369" s="19">
        <v>1253000</v>
      </c>
      <c r="W369" s="19">
        <v>0</v>
      </c>
      <c r="X369" s="19">
        <v>1253000</v>
      </c>
      <c r="Y369" s="20">
        <v>0</v>
      </c>
      <c r="Z369" s="20">
        <v>0</v>
      </c>
      <c r="AA369" s="20">
        <v>0</v>
      </c>
      <c r="AB369" s="21">
        <v>0</v>
      </c>
    </row>
    <row r="370" spans="1:28" ht="45" outlineLevel="2" x14ac:dyDescent="0.25">
      <c r="A370" s="15" t="s">
        <v>198</v>
      </c>
      <c r="B370" s="16" t="s">
        <v>30</v>
      </c>
      <c r="C370" s="16" t="s">
        <v>95</v>
      </c>
      <c r="D370" s="16" t="s">
        <v>251</v>
      </c>
      <c r="E370" s="16"/>
      <c r="F370" s="16" t="s">
        <v>33</v>
      </c>
      <c r="G370" s="16">
        <v>1120</v>
      </c>
      <c r="H370" s="16">
        <v>3480</v>
      </c>
      <c r="I370" s="17" t="s">
        <v>252</v>
      </c>
      <c r="J370" s="19">
        <v>2190273</v>
      </c>
      <c r="K370" s="19">
        <v>2190273</v>
      </c>
      <c r="L370" s="19">
        <v>0</v>
      </c>
      <c r="M370" s="19">
        <v>0</v>
      </c>
      <c r="N370" s="19">
        <v>0</v>
      </c>
      <c r="O370" s="19">
        <v>2190273</v>
      </c>
      <c r="P370" s="19">
        <v>0</v>
      </c>
      <c r="Q370" s="19">
        <v>64263.98</v>
      </c>
      <c r="R370" s="19">
        <v>0</v>
      </c>
      <c r="S370" s="19">
        <v>35736.019999999997</v>
      </c>
      <c r="T370" s="19">
        <v>35736.019999999997</v>
      </c>
      <c r="U370" s="19">
        <v>359550</v>
      </c>
      <c r="V370" s="19">
        <v>2090273</v>
      </c>
      <c r="W370" s="19">
        <v>0</v>
      </c>
      <c r="X370" s="19">
        <v>2090273</v>
      </c>
      <c r="Y370" s="20">
        <v>1.6315783466261967E-2</v>
      </c>
      <c r="Z370" s="20">
        <v>1.6315783466261967E-2</v>
      </c>
      <c r="AA370" s="20">
        <v>2.9340625574985402E-2</v>
      </c>
      <c r="AB370" s="21">
        <v>4.5656409041247369E-2</v>
      </c>
    </row>
    <row r="371" spans="1:28" outlineLevel="2" x14ac:dyDescent="0.25">
      <c r="A371" s="15" t="s">
        <v>198</v>
      </c>
      <c r="B371" s="16" t="s">
        <v>30</v>
      </c>
      <c r="C371" s="16" t="s">
        <v>95</v>
      </c>
      <c r="D371" s="16" t="s">
        <v>106</v>
      </c>
      <c r="E371" s="16"/>
      <c r="F371" s="16" t="s">
        <v>33</v>
      </c>
      <c r="G371" s="16">
        <v>1120</v>
      </c>
      <c r="H371" s="16">
        <v>3480</v>
      </c>
      <c r="I371" s="17" t="s">
        <v>107</v>
      </c>
      <c r="J371" s="19">
        <v>3220365</v>
      </c>
      <c r="K371" s="19">
        <v>3220365</v>
      </c>
      <c r="L371" s="19">
        <v>0</v>
      </c>
      <c r="M371" s="19">
        <v>0</v>
      </c>
      <c r="N371" s="19">
        <v>0</v>
      </c>
      <c r="O371" s="19">
        <v>3220365</v>
      </c>
      <c r="P371" s="19">
        <v>0</v>
      </c>
      <c r="Q371" s="19">
        <v>50000</v>
      </c>
      <c r="R371" s="19">
        <v>0</v>
      </c>
      <c r="S371" s="19">
        <v>0</v>
      </c>
      <c r="T371" s="19">
        <v>0</v>
      </c>
      <c r="U371" s="19">
        <v>879923</v>
      </c>
      <c r="V371" s="19">
        <v>3170365</v>
      </c>
      <c r="W371" s="19">
        <v>0</v>
      </c>
      <c r="X371" s="19">
        <v>3170365</v>
      </c>
      <c r="Y371" s="20">
        <v>0</v>
      </c>
      <c r="Z371" s="20">
        <v>0</v>
      </c>
      <c r="AA371" s="20">
        <v>1.5526190354198981E-2</v>
      </c>
      <c r="AB371" s="21">
        <v>1.5526190354198981E-2</v>
      </c>
    </row>
    <row r="372" spans="1:28" outlineLevel="2" x14ac:dyDescent="0.25">
      <c r="A372" s="15" t="s">
        <v>198</v>
      </c>
      <c r="B372" s="16" t="s">
        <v>30</v>
      </c>
      <c r="C372" s="16" t="s">
        <v>95</v>
      </c>
      <c r="D372" s="16" t="s">
        <v>108</v>
      </c>
      <c r="E372" s="16"/>
      <c r="F372" s="16" t="s">
        <v>33</v>
      </c>
      <c r="G372" s="16">
        <v>1120</v>
      </c>
      <c r="H372" s="16">
        <v>3480</v>
      </c>
      <c r="I372" s="17" t="s">
        <v>109</v>
      </c>
      <c r="J372" s="19">
        <v>46381520</v>
      </c>
      <c r="K372" s="19">
        <v>46381520</v>
      </c>
      <c r="L372" s="19">
        <v>0</v>
      </c>
      <c r="M372" s="19">
        <v>0</v>
      </c>
      <c r="N372" s="19">
        <v>0</v>
      </c>
      <c r="O372" s="19">
        <v>46381520</v>
      </c>
      <c r="P372" s="19">
        <v>0</v>
      </c>
      <c r="Q372" s="19">
        <v>7860742.1799999997</v>
      </c>
      <c r="R372" s="19">
        <v>5060140</v>
      </c>
      <c r="S372" s="19">
        <v>0</v>
      </c>
      <c r="T372" s="19">
        <v>0</v>
      </c>
      <c r="U372" s="19">
        <v>15155637.82</v>
      </c>
      <c r="V372" s="19">
        <v>33460637.82</v>
      </c>
      <c r="W372" s="19">
        <v>0</v>
      </c>
      <c r="X372" s="19">
        <v>33460637.82</v>
      </c>
      <c r="Y372" s="20">
        <v>0</v>
      </c>
      <c r="Z372" s="20">
        <v>0</v>
      </c>
      <c r="AA372" s="20">
        <v>0.27857823935049991</v>
      </c>
      <c r="AB372" s="21">
        <v>0.27857823935049991</v>
      </c>
    </row>
    <row r="373" spans="1:28" ht="30" outlineLevel="2" x14ac:dyDescent="0.25">
      <c r="A373" s="15" t="s">
        <v>198</v>
      </c>
      <c r="B373" s="16" t="s">
        <v>30</v>
      </c>
      <c r="C373" s="16" t="s">
        <v>95</v>
      </c>
      <c r="D373" s="16" t="s">
        <v>110</v>
      </c>
      <c r="E373" s="16"/>
      <c r="F373" s="16" t="s">
        <v>33</v>
      </c>
      <c r="G373" s="16">
        <v>1120</v>
      </c>
      <c r="H373" s="16">
        <v>3480</v>
      </c>
      <c r="I373" s="17" t="s">
        <v>111</v>
      </c>
      <c r="J373" s="19">
        <v>10980844</v>
      </c>
      <c r="K373" s="19">
        <v>10980844</v>
      </c>
      <c r="L373" s="19">
        <v>0</v>
      </c>
      <c r="M373" s="19">
        <v>0</v>
      </c>
      <c r="N373" s="19">
        <v>0</v>
      </c>
      <c r="O373" s="19">
        <v>10980844</v>
      </c>
      <c r="P373" s="19">
        <v>0</v>
      </c>
      <c r="Q373" s="19">
        <v>0</v>
      </c>
      <c r="R373" s="19">
        <v>0</v>
      </c>
      <c r="S373" s="19">
        <v>0</v>
      </c>
      <c r="T373" s="19">
        <v>0</v>
      </c>
      <c r="U373" s="19">
        <v>10537599</v>
      </c>
      <c r="V373" s="19">
        <v>10980844</v>
      </c>
      <c r="W373" s="19">
        <v>0</v>
      </c>
      <c r="X373" s="19">
        <v>10980844</v>
      </c>
      <c r="Y373" s="20">
        <v>0</v>
      </c>
      <c r="Z373" s="20">
        <v>0</v>
      </c>
      <c r="AA373" s="20">
        <v>0</v>
      </c>
      <c r="AB373" s="21">
        <v>0</v>
      </c>
    </row>
    <row r="374" spans="1:28" ht="30" outlineLevel="2" x14ac:dyDescent="0.25">
      <c r="A374" s="15" t="s">
        <v>198</v>
      </c>
      <c r="B374" s="16" t="s">
        <v>30</v>
      </c>
      <c r="C374" s="16" t="s">
        <v>95</v>
      </c>
      <c r="D374" s="16" t="s">
        <v>112</v>
      </c>
      <c r="E374" s="16"/>
      <c r="F374" s="16" t="s">
        <v>33</v>
      </c>
      <c r="G374" s="16">
        <v>1120</v>
      </c>
      <c r="H374" s="16">
        <v>3480</v>
      </c>
      <c r="I374" s="17" t="s">
        <v>113</v>
      </c>
      <c r="J374" s="19">
        <v>1106514</v>
      </c>
      <c r="K374" s="19">
        <v>1106514</v>
      </c>
      <c r="L374" s="19">
        <v>0</v>
      </c>
      <c r="M374" s="19">
        <v>0</v>
      </c>
      <c r="N374" s="19">
        <v>0</v>
      </c>
      <c r="O374" s="19">
        <v>1106514</v>
      </c>
      <c r="P374" s="19">
        <v>871167.15</v>
      </c>
      <c r="Q374" s="19">
        <v>0</v>
      </c>
      <c r="R374" s="19">
        <v>0</v>
      </c>
      <c r="S374" s="19">
        <v>0</v>
      </c>
      <c r="T374" s="19">
        <v>0</v>
      </c>
      <c r="U374" s="19">
        <v>235346.85</v>
      </c>
      <c r="V374" s="19">
        <v>235346.85</v>
      </c>
      <c r="W374" s="19">
        <v>0</v>
      </c>
      <c r="X374" s="19">
        <v>235346.84999999998</v>
      </c>
      <c r="Y374" s="20">
        <v>0</v>
      </c>
      <c r="Z374" s="20">
        <v>0</v>
      </c>
      <c r="AA374" s="20">
        <v>0.78730784246742469</v>
      </c>
      <c r="AB374" s="21">
        <v>0.78730784246742469</v>
      </c>
    </row>
    <row r="375" spans="1:28" ht="30" outlineLevel="2" x14ac:dyDescent="0.25">
      <c r="A375" s="15" t="s">
        <v>198</v>
      </c>
      <c r="B375" s="16" t="s">
        <v>30</v>
      </c>
      <c r="C375" s="16" t="s">
        <v>95</v>
      </c>
      <c r="D375" s="16" t="s">
        <v>114</v>
      </c>
      <c r="E375" s="16"/>
      <c r="F375" s="16" t="s">
        <v>33</v>
      </c>
      <c r="G375" s="16">
        <v>1120</v>
      </c>
      <c r="H375" s="16">
        <v>3480</v>
      </c>
      <c r="I375" s="17" t="s">
        <v>115</v>
      </c>
      <c r="J375" s="19">
        <v>18406942</v>
      </c>
      <c r="K375" s="19">
        <v>18406942</v>
      </c>
      <c r="L375" s="19">
        <v>0</v>
      </c>
      <c r="M375" s="19">
        <v>0</v>
      </c>
      <c r="N375" s="19">
        <v>0</v>
      </c>
      <c r="O375" s="19">
        <v>18406942</v>
      </c>
      <c r="P375" s="19">
        <v>14396672</v>
      </c>
      <c r="Q375" s="19">
        <v>0</v>
      </c>
      <c r="R375" s="19">
        <v>0</v>
      </c>
      <c r="S375" s="19">
        <v>1970268</v>
      </c>
      <c r="T375" s="19">
        <v>1970268</v>
      </c>
      <c r="U375" s="19">
        <v>2040002</v>
      </c>
      <c r="V375" s="19">
        <v>2040002</v>
      </c>
      <c r="W375" s="19">
        <v>0</v>
      </c>
      <c r="X375" s="19">
        <v>2040002</v>
      </c>
      <c r="Y375" s="20">
        <v>0.10703939850519439</v>
      </c>
      <c r="Z375" s="20">
        <v>0.10703939850519439</v>
      </c>
      <c r="AA375" s="20">
        <v>0.78213274100608343</v>
      </c>
      <c r="AB375" s="21">
        <v>0.88917213951127783</v>
      </c>
    </row>
    <row r="376" spans="1:28" outlineLevel="2" x14ac:dyDescent="0.25">
      <c r="A376" s="15" t="s">
        <v>198</v>
      </c>
      <c r="B376" s="16" t="s">
        <v>30</v>
      </c>
      <c r="C376" s="16" t="s">
        <v>95</v>
      </c>
      <c r="D376" s="16" t="s">
        <v>116</v>
      </c>
      <c r="E376" s="16"/>
      <c r="F376" s="16" t="s">
        <v>33</v>
      </c>
      <c r="G376" s="16">
        <v>1120</v>
      </c>
      <c r="H376" s="16">
        <v>3480</v>
      </c>
      <c r="I376" s="17" t="s">
        <v>117</v>
      </c>
      <c r="J376" s="19">
        <v>1000000</v>
      </c>
      <c r="K376" s="19">
        <v>1000000</v>
      </c>
      <c r="L376" s="19">
        <v>0</v>
      </c>
      <c r="M376" s="19">
        <v>0</v>
      </c>
      <c r="N376" s="19">
        <v>0</v>
      </c>
      <c r="O376" s="19">
        <v>1000000</v>
      </c>
      <c r="P376" s="19">
        <v>0</v>
      </c>
      <c r="Q376" s="19">
        <v>0</v>
      </c>
      <c r="R376" s="19">
        <v>0</v>
      </c>
      <c r="S376" s="19">
        <v>0</v>
      </c>
      <c r="T376" s="19">
        <v>0</v>
      </c>
      <c r="U376" s="19">
        <v>0</v>
      </c>
      <c r="V376" s="19">
        <v>1000000</v>
      </c>
      <c r="W376" s="19">
        <v>0</v>
      </c>
      <c r="X376" s="19">
        <v>1000000</v>
      </c>
      <c r="Y376" s="20">
        <v>0</v>
      </c>
      <c r="Z376" s="20">
        <v>0</v>
      </c>
      <c r="AA376" s="20">
        <v>0</v>
      </c>
      <c r="AB376" s="21">
        <v>0</v>
      </c>
    </row>
    <row r="377" spans="1:28" outlineLevel="2" x14ac:dyDescent="0.25">
      <c r="A377" s="15" t="s">
        <v>198</v>
      </c>
      <c r="B377" s="16" t="s">
        <v>30</v>
      </c>
      <c r="C377" s="16" t="s">
        <v>95</v>
      </c>
      <c r="D377" s="16" t="s">
        <v>118</v>
      </c>
      <c r="E377" s="16"/>
      <c r="F377" s="16" t="s">
        <v>33</v>
      </c>
      <c r="G377" s="16">
        <v>1120</v>
      </c>
      <c r="H377" s="16">
        <v>3480</v>
      </c>
      <c r="I377" s="17" t="s">
        <v>119</v>
      </c>
      <c r="J377" s="19">
        <v>110535324</v>
      </c>
      <c r="K377" s="19">
        <v>110535324</v>
      </c>
      <c r="L377" s="19">
        <v>0</v>
      </c>
      <c r="M377" s="19">
        <v>0</v>
      </c>
      <c r="N377" s="19">
        <v>0</v>
      </c>
      <c r="O377" s="19">
        <v>110535324</v>
      </c>
      <c r="P377" s="19">
        <v>89749761</v>
      </c>
      <c r="Q377" s="19">
        <v>585933.97</v>
      </c>
      <c r="R377" s="19">
        <v>0</v>
      </c>
      <c r="S377" s="19">
        <v>3309211.64</v>
      </c>
      <c r="T377" s="19">
        <v>3309211.64</v>
      </c>
      <c r="U377" s="19">
        <v>7375667.3899999997</v>
      </c>
      <c r="V377" s="19">
        <v>16890417.390000001</v>
      </c>
      <c r="W377" s="19">
        <v>0</v>
      </c>
      <c r="X377" s="19">
        <v>16890417.390000001</v>
      </c>
      <c r="Y377" s="20">
        <v>2.9938046230361618E-2</v>
      </c>
      <c r="Z377" s="20">
        <v>2.9938046230361618E-2</v>
      </c>
      <c r="AA377" s="20">
        <v>0.81725634576327832</v>
      </c>
      <c r="AB377" s="21">
        <v>0.84719439199363999</v>
      </c>
    </row>
    <row r="378" spans="1:28" ht="30" outlineLevel="2" x14ac:dyDescent="0.25">
      <c r="A378" s="15" t="s">
        <v>198</v>
      </c>
      <c r="B378" s="16" t="s">
        <v>30</v>
      </c>
      <c r="C378" s="16" t="s">
        <v>95</v>
      </c>
      <c r="D378" s="16" t="s">
        <v>120</v>
      </c>
      <c r="E378" s="16"/>
      <c r="F378" s="16" t="s">
        <v>33</v>
      </c>
      <c r="G378" s="16">
        <v>1120</v>
      </c>
      <c r="H378" s="16">
        <v>3480</v>
      </c>
      <c r="I378" s="17" t="s">
        <v>121</v>
      </c>
      <c r="J378" s="19">
        <v>3216340</v>
      </c>
      <c r="K378" s="19">
        <v>3216340</v>
      </c>
      <c r="L378" s="19">
        <v>0</v>
      </c>
      <c r="M378" s="19">
        <v>0</v>
      </c>
      <c r="N378" s="19">
        <v>0</v>
      </c>
      <c r="O378" s="19">
        <v>3216340</v>
      </c>
      <c r="P378" s="19">
        <v>0</v>
      </c>
      <c r="Q378" s="19">
        <v>66950</v>
      </c>
      <c r="R378" s="19">
        <v>0</v>
      </c>
      <c r="S378" s="19">
        <v>98050</v>
      </c>
      <c r="T378" s="19">
        <v>98050</v>
      </c>
      <c r="U378" s="19">
        <v>0</v>
      </c>
      <c r="V378" s="19">
        <v>3051340</v>
      </c>
      <c r="W378" s="19">
        <v>0</v>
      </c>
      <c r="X378" s="19">
        <v>3051340</v>
      </c>
      <c r="Y378" s="20">
        <v>3.0484961167040799E-2</v>
      </c>
      <c r="Z378" s="20">
        <v>3.0484961167040799E-2</v>
      </c>
      <c r="AA378" s="20">
        <v>2.0815585416964624E-2</v>
      </c>
      <c r="AB378" s="21">
        <v>5.1300546584005423E-2</v>
      </c>
    </row>
    <row r="379" spans="1:28" ht="30" outlineLevel="2" x14ac:dyDescent="0.25">
      <c r="A379" s="15" t="s">
        <v>198</v>
      </c>
      <c r="B379" s="16" t="s">
        <v>30</v>
      </c>
      <c r="C379" s="16" t="s">
        <v>95</v>
      </c>
      <c r="D379" s="16" t="s">
        <v>122</v>
      </c>
      <c r="E379" s="16"/>
      <c r="F379" s="16" t="s">
        <v>33</v>
      </c>
      <c r="G379" s="16">
        <v>1120</v>
      </c>
      <c r="H379" s="16">
        <v>3480</v>
      </c>
      <c r="I379" s="17" t="s">
        <v>123</v>
      </c>
      <c r="J379" s="19">
        <v>6523860</v>
      </c>
      <c r="K379" s="19">
        <v>6523860</v>
      </c>
      <c r="L379" s="19">
        <v>0</v>
      </c>
      <c r="M379" s="19">
        <v>0</v>
      </c>
      <c r="N379" s="19">
        <v>0</v>
      </c>
      <c r="O379" s="19">
        <v>6523860</v>
      </c>
      <c r="P379" s="19">
        <v>0</v>
      </c>
      <c r="Q379" s="19">
        <v>3548817</v>
      </c>
      <c r="R379" s="19">
        <v>0</v>
      </c>
      <c r="S379" s="19">
        <v>0</v>
      </c>
      <c r="T379" s="19">
        <v>0</v>
      </c>
      <c r="U379" s="19">
        <v>43183</v>
      </c>
      <c r="V379" s="19">
        <v>2975043</v>
      </c>
      <c r="W379" s="19">
        <v>0</v>
      </c>
      <c r="X379" s="19">
        <v>2975043</v>
      </c>
      <c r="Y379" s="20">
        <v>0</v>
      </c>
      <c r="Z379" s="20">
        <v>0</v>
      </c>
      <c r="AA379" s="20">
        <v>0.54397503931721403</v>
      </c>
      <c r="AB379" s="21">
        <v>0.54397503931721403</v>
      </c>
    </row>
    <row r="380" spans="1:28" outlineLevel="2" x14ac:dyDescent="0.25">
      <c r="A380" s="15" t="s">
        <v>262</v>
      </c>
      <c r="B380" s="16" t="s">
        <v>263</v>
      </c>
      <c r="C380" s="16" t="s">
        <v>95</v>
      </c>
      <c r="D380" s="16" t="s">
        <v>98</v>
      </c>
      <c r="E380" s="16"/>
      <c r="F380" s="16" t="s">
        <v>33</v>
      </c>
      <c r="G380" s="16">
        <v>1120</v>
      </c>
      <c r="H380" s="16">
        <v>3480</v>
      </c>
      <c r="I380" s="17" t="s">
        <v>99</v>
      </c>
      <c r="J380" s="19">
        <v>100000</v>
      </c>
      <c r="K380" s="19">
        <v>100000</v>
      </c>
      <c r="L380" s="19">
        <v>0</v>
      </c>
      <c r="M380" s="19">
        <v>0</v>
      </c>
      <c r="N380" s="19">
        <v>0</v>
      </c>
      <c r="O380" s="19">
        <v>100000</v>
      </c>
      <c r="P380" s="19">
        <v>0</v>
      </c>
      <c r="Q380" s="19">
        <v>0</v>
      </c>
      <c r="R380" s="19">
        <v>0</v>
      </c>
      <c r="S380" s="19">
        <v>0</v>
      </c>
      <c r="T380" s="19">
        <v>0</v>
      </c>
      <c r="U380" s="19">
        <v>25000</v>
      </c>
      <c r="V380" s="19">
        <v>100000</v>
      </c>
      <c r="W380" s="19">
        <v>0</v>
      </c>
      <c r="X380" s="19">
        <v>100000</v>
      </c>
      <c r="Y380" s="20">
        <v>0</v>
      </c>
      <c r="Z380" s="20">
        <v>0</v>
      </c>
      <c r="AA380" s="20">
        <v>0</v>
      </c>
      <c r="AB380" s="21">
        <v>0</v>
      </c>
    </row>
    <row r="381" spans="1:28" outlineLevel="2" x14ac:dyDescent="0.25">
      <c r="A381" s="15" t="s">
        <v>262</v>
      </c>
      <c r="B381" s="16" t="s">
        <v>263</v>
      </c>
      <c r="C381" s="16" t="s">
        <v>95</v>
      </c>
      <c r="D381" s="16" t="s">
        <v>102</v>
      </c>
      <c r="E381" s="16"/>
      <c r="F381" s="16" t="s">
        <v>33</v>
      </c>
      <c r="G381" s="16">
        <v>1120</v>
      </c>
      <c r="H381" s="16">
        <v>3480</v>
      </c>
      <c r="I381" s="17" t="s">
        <v>103</v>
      </c>
      <c r="J381" s="19">
        <v>3000000</v>
      </c>
      <c r="K381" s="19">
        <v>3000000</v>
      </c>
      <c r="L381" s="19">
        <v>0</v>
      </c>
      <c r="M381" s="19">
        <v>0</v>
      </c>
      <c r="N381" s="19">
        <v>0</v>
      </c>
      <c r="O381" s="19">
        <v>3000000</v>
      </c>
      <c r="P381" s="19">
        <v>0</v>
      </c>
      <c r="Q381" s="19">
        <v>0</v>
      </c>
      <c r="R381" s="19">
        <v>0</v>
      </c>
      <c r="S381" s="19">
        <v>0</v>
      </c>
      <c r="T381" s="19">
        <v>0</v>
      </c>
      <c r="U381" s="19">
        <v>750000</v>
      </c>
      <c r="V381" s="19">
        <v>3000000</v>
      </c>
      <c r="W381" s="19">
        <v>0</v>
      </c>
      <c r="X381" s="19">
        <v>3000000</v>
      </c>
      <c r="Y381" s="20">
        <v>0</v>
      </c>
      <c r="Z381" s="20">
        <v>0</v>
      </c>
      <c r="AA381" s="20">
        <v>0</v>
      </c>
      <c r="AB381" s="21">
        <v>0</v>
      </c>
    </row>
    <row r="382" spans="1:28" ht="30" outlineLevel="2" x14ac:dyDescent="0.25">
      <c r="A382" s="15" t="s">
        <v>262</v>
      </c>
      <c r="B382" s="16" t="s">
        <v>263</v>
      </c>
      <c r="C382" s="16" t="s">
        <v>95</v>
      </c>
      <c r="D382" s="16" t="s">
        <v>104</v>
      </c>
      <c r="E382" s="16"/>
      <c r="F382" s="16" t="s">
        <v>33</v>
      </c>
      <c r="G382" s="16">
        <v>1120</v>
      </c>
      <c r="H382" s="16">
        <v>3480</v>
      </c>
      <c r="I382" s="17" t="s">
        <v>105</v>
      </c>
      <c r="J382" s="19">
        <v>30000</v>
      </c>
      <c r="K382" s="19">
        <v>30000</v>
      </c>
      <c r="L382" s="19">
        <v>0</v>
      </c>
      <c r="M382" s="19">
        <v>0</v>
      </c>
      <c r="N382" s="19">
        <v>0</v>
      </c>
      <c r="O382" s="19">
        <v>30000</v>
      </c>
      <c r="P382" s="19">
        <v>0</v>
      </c>
      <c r="Q382" s="19">
        <v>0</v>
      </c>
      <c r="R382" s="19">
        <v>0</v>
      </c>
      <c r="S382" s="19">
        <v>0</v>
      </c>
      <c r="T382" s="19">
        <v>0</v>
      </c>
      <c r="U382" s="19">
        <v>7500</v>
      </c>
      <c r="V382" s="19">
        <v>30000</v>
      </c>
      <c r="W382" s="19">
        <v>0</v>
      </c>
      <c r="X382" s="19">
        <v>30000</v>
      </c>
      <c r="Y382" s="20">
        <v>0</v>
      </c>
      <c r="Z382" s="20">
        <v>0</v>
      </c>
      <c r="AA382" s="20">
        <v>0</v>
      </c>
      <c r="AB382" s="21">
        <v>0</v>
      </c>
    </row>
    <row r="383" spans="1:28" ht="30" outlineLevel="2" x14ac:dyDescent="0.25">
      <c r="A383" s="15" t="s">
        <v>262</v>
      </c>
      <c r="B383" s="16" t="s">
        <v>263</v>
      </c>
      <c r="C383" s="16" t="s">
        <v>95</v>
      </c>
      <c r="D383" s="16" t="s">
        <v>110</v>
      </c>
      <c r="E383" s="16"/>
      <c r="F383" s="16" t="s">
        <v>33</v>
      </c>
      <c r="G383" s="16">
        <v>1120</v>
      </c>
      <c r="H383" s="16">
        <v>3480</v>
      </c>
      <c r="I383" s="17" t="s">
        <v>111</v>
      </c>
      <c r="J383" s="19">
        <v>30000</v>
      </c>
      <c r="K383" s="19">
        <v>30000</v>
      </c>
      <c r="L383" s="19">
        <v>0</v>
      </c>
      <c r="M383" s="19">
        <v>0</v>
      </c>
      <c r="N383" s="19">
        <v>0</v>
      </c>
      <c r="O383" s="19">
        <v>30000</v>
      </c>
      <c r="P383" s="19">
        <v>0</v>
      </c>
      <c r="Q383" s="19">
        <v>0</v>
      </c>
      <c r="R383" s="19">
        <v>0</v>
      </c>
      <c r="S383" s="19">
        <v>0</v>
      </c>
      <c r="T383" s="19">
        <v>0</v>
      </c>
      <c r="U383" s="19">
        <v>7500</v>
      </c>
      <c r="V383" s="19">
        <v>30000</v>
      </c>
      <c r="W383" s="19">
        <v>0</v>
      </c>
      <c r="X383" s="19">
        <v>30000</v>
      </c>
      <c r="Y383" s="20">
        <v>0</v>
      </c>
      <c r="Z383" s="20">
        <v>0</v>
      </c>
      <c r="AA383" s="20">
        <v>0</v>
      </c>
      <c r="AB383" s="21">
        <v>0</v>
      </c>
    </row>
    <row r="384" spans="1:28" ht="30" outlineLevel="2" x14ac:dyDescent="0.25">
      <c r="A384" s="15" t="s">
        <v>262</v>
      </c>
      <c r="B384" s="16" t="s">
        <v>263</v>
      </c>
      <c r="C384" s="16" t="s">
        <v>95</v>
      </c>
      <c r="D384" s="16" t="s">
        <v>114</v>
      </c>
      <c r="E384" s="16"/>
      <c r="F384" s="16" t="s">
        <v>33</v>
      </c>
      <c r="G384" s="16">
        <v>1120</v>
      </c>
      <c r="H384" s="16">
        <v>3480</v>
      </c>
      <c r="I384" s="17" t="s">
        <v>115</v>
      </c>
      <c r="J384" s="19">
        <v>600000</v>
      </c>
      <c r="K384" s="19">
        <v>600000</v>
      </c>
      <c r="L384" s="19">
        <v>0</v>
      </c>
      <c r="M384" s="19">
        <v>0</v>
      </c>
      <c r="N384" s="19">
        <v>0</v>
      </c>
      <c r="O384" s="19">
        <v>600000</v>
      </c>
      <c r="P384" s="19">
        <v>0</v>
      </c>
      <c r="Q384" s="19">
        <v>0</v>
      </c>
      <c r="R384" s="19">
        <v>0</v>
      </c>
      <c r="S384" s="19">
        <v>0</v>
      </c>
      <c r="T384" s="19">
        <v>0</v>
      </c>
      <c r="U384" s="19">
        <v>150000</v>
      </c>
      <c r="V384" s="19">
        <v>600000</v>
      </c>
      <c r="W384" s="19">
        <v>0</v>
      </c>
      <c r="X384" s="19">
        <v>600000</v>
      </c>
      <c r="Y384" s="20">
        <v>0</v>
      </c>
      <c r="Z384" s="20">
        <v>0</v>
      </c>
      <c r="AA384" s="20">
        <v>0</v>
      </c>
      <c r="AB384" s="21">
        <v>0</v>
      </c>
    </row>
    <row r="385" spans="1:28" outlineLevel="2" x14ac:dyDescent="0.25">
      <c r="A385" s="15" t="s">
        <v>262</v>
      </c>
      <c r="B385" s="16" t="s">
        <v>264</v>
      </c>
      <c r="C385" s="16" t="s">
        <v>95</v>
      </c>
      <c r="D385" s="16" t="s">
        <v>98</v>
      </c>
      <c r="E385" s="16"/>
      <c r="F385" s="16" t="s">
        <v>33</v>
      </c>
      <c r="G385" s="16">
        <v>1120</v>
      </c>
      <c r="H385" s="16">
        <v>3480</v>
      </c>
      <c r="I385" s="17" t="s">
        <v>99</v>
      </c>
      <c r="J385" s="19">
        <v>950000</v>
      </c>
      <c r="K385" s="19">
        <v>950000</v>
      </c>
      <c r="L385" s="19">
        <v>0</v>
      </c>
      <c r="M385" s="19">
        <v>0</v>
      </c>
      <c r="N385" s="19">
        <v>0</v>
      </c>
      <c r="O385" s="19">
        <v>950000</v>
      </c>
      <c r="P385" s="19">
        <v>0</v>
      </c>
      <c r="Q385" s="19">
        <v>0</v>
      </c>
      <c r="R385" s="19">
        <v>0</v>
      </c>
      <c r="S385" s="19">
        <v>925228.96</v>
      </c>
      <c r="T385" s="19">
        <v>925228.96</v>
      </c>
      <c r="U385" s="19">
        <v>24771.040000000001</v>
      </c>
      <c r="V385" s="19">
        <v>24771.040000000001</v>
      </c>
      <c r="W385" s="19">
        <v>0</v>
      </c>
      <c r="X385" s="19">
        <v>24771.040000000037</v>
      </c>
      <c r="Y385" s="20">
        <v>0.97392522105263157</v>
      </c>
      <c r="Z385" s="20">
        <v>0.97392522105263157</v>
      </c>
      <c r="AA385" s="20">
        <v>0</v>
      </c>
      <c r="AB385" s="21">
        <v>0.97392522105263157</v>
      </c>
    </row>
    <row r="386" spans="1:28" ht="30" outlineLevel="2" x14ac:dyDescent="0.25">
      <c r="A386" s="15" t="s">
        <v>262</v>
      </c>
      <c r="B386" s="16" t="s">
        <v>264</v>
      </c>
      <c r="C386" s="16" t="s">
        <v>95</v>
      </c>
      <c r="D386" s="16" t="s">
        <v>104</v>
      </c>
      <c r="E386" s="16"/>
      <c r="F386" s="16" t="s">
        <v>33</v>
      </c>
      <c r="G386" s="16">
        <v>1120</v>
      </c>
      <c r="H386" s="16">
        <v>3480</v>
      </c>
      <c r="I386" s="17" t="s">
        <v>105</v>
      </c>
      <c r="J386" s="19">
        <v>52000</v>
      </c>
      <c r="K386" s="19">
        <v>52000</v>
      </c>
      <c r="L386" s="19">
        <v>0</v>
      </c>
      <c r="M386" s="19">
        <v>0</v>
      </c>
      <c r="N386" s="19">
        <v>0</v>
      </c>
      <c r="O386" s="19">
        <v>52000</v>
      </c>
      <c r="P386" s="19">
        <v>0</v>
      </c>
      <c r="Q386" s="19">
        <v>0</v>
      </c>
      <c r="R386" s="19">
        <v>0</v>
      </c>
      <c r="S386" s="19">
        <v>51518.61</v>
      </c>
      <c r="T386" s="19">
        <v>51518.61</v>
      </c>
      <c r="U386" s="19">
        <v>481.39</v>
      </c>
      <c r="V386" s="19">
        <v>481.39</v>
      </c>
      <c r="W386" s="19">
        <v>0</v>
      </c>
      <c r="X386" s="19">
        <v>481.38999999999942</v>
      </c>
      <c r="Y386" s="20">
        <v>0.99074249999999997</v>
      </c>
      <c r="Z386" s="20">
        <v>0.99074249999999997</v>
      </c>
      <c r="AA386" s="20">
        <v>0</v>
      </c>
      <c r="AB386" s="21">
        <v>0.99074249999999997</v>
      </c>
    </row>
    <row r="387" spans="1:28" ht="30" outlineLevel="2" x14ac:dyDescent="0.25">
      <c r="A387" s="15" t="s">
        <v>262</v>
      </c>
      <c r="B387" s="16" t="s">
        <v>264</v>
      </c>
      <c r="C387" s="16" t="s">
        <v>95</v>
      </c>
      <c r="D387" s="16" t="s">
        <v>110</v>
      </c>
      <c r="E387" s="16"/>
      <c r="F387" s="16" t="s">
        <v>33</v>
      </c>
      <c r="G387" s="16">
        <v>1120</v>
      </c>
      <c r="H387" s="16">
        <v>3480</v>
      </c>
      <c r="I387" s="17" t="s">
        <v>111</v>
      </c>
      <c r="J387" s="19">
        <v>195000</v>
      </c>
      <c r="K387" s="19">
        <v>195000</v>
      </c>
      <c r="L387" s="19">
        <v>0</v>
      </c>
      <c r="M387" s="19">
        <v>0</v>
      </c>
      <c r="N387" s="19">
        <v>0</v>
      </c>
      <c r="O387" s="19">
        <v>195000</v>
      </c>
      <c r="P387" s="19">
        <v>0</v>
      </c>
      <c r="Q387" s="19">
        <v>0</v>
      </c>
      <c r="R387" s="19">
        <v>0</v>
      </c>
      <c r="S387" s="19">
        <v>193783.25</v>
      </c>
      <c r="T387" s="19">
        <v>193783.25</v>
      </c>
      <c r="U387" s="19">
        <v>1216.75</v>
      </c>
      <c r="V387" s="19">
        <v>1216.75</v>
      </c>
      <c r="W387" s="19">
        <v>0</v>
      </c>
      <c r="X387" s="19">
        <v>1216.75</v>
      </c>
      <c r="Y387" s="20">
        <v>0.99376025641025645</v>
      </c>
      <c r="Z387" s="20">
        <v>0.99376025641025645</v>
      </c>
      <c r="AA387" s="20">
        <v>0</v>
      </c>
      <c r="AB387" s="21">
        <v>0.99376025641025645</v>
      </c>
    </row>
    <row r="388" spans="1:28" ht="30" outlineLevel="2" x14ac:dyDescent="0.25">
      <c r="A388" s="15" t="s">
        <v>262</v>
      </c>
      <c r="B388" s="16" t="s">
        <v>264</v>
      </c>
      <c r="C388" s="16" t="s">
        <v>95</v>
      </c>
      <c r="D388" s="16" t="s">
        <v>114</v>
      </c>
      <c r="E388" s="16"/>
      <c r="F388" s="16" t="s">
        <v>33</v>
      </c>
      <c r="G388" s="16">
        <v>1120</v>
      </c>
      <c r="H388" s="16">
        <v>3480</v>
      </c>
      <c r="I388" s="17" t="s">
        <v>115</v>
      </c>
      <c r="J388" s="19">
        <v>60000000</v>
      </c>
      <c r="K388" s="19">
        <v>60000000</v>
      </c>
      <c r="L388" s="19">
        <v>0</v>
      </c>
      <c r="M388" s="19">
        <v>0</v>
      </c>
      <c r="N388" s="19">
        <v>0</v>
      </c>
      <c r="O388" s="19">
        <v>60000000</v>
      </c>
      <c r="P388" s="19">
        <v>0</v>
      </c>
      <c r="Q388" s="19">
        <v>0</v>
      </c>
      <c r="R388" s="19">
        <v>0</v>
      </c>
      <c r="S388" s="19">
        <v>0</v>
      </c>
      <c r="T388" s="19">
        <v>0</v>
      </c>
      <c r="U388" s="19">
        <v>0</v>
      </c>
      <c r="V388" s="19">
        <v>60000000</v>
      </c>
      <c r="W388" s="19">
        <v>0</v>
      </c>
      <c r="X388" s="19">
        <v>60000000</v>
      </c>
      <c r="Y388" s="20">
        <v>0</v>
      </c>
      <c r="Z388" s="20">
        <v>0</v>
      </c>
      <c r="AA388" s="20">
        <v>0</v>
      </c>
      <c r="AB388" s="21">
        <v>0</v>
      </c>
    </row>
    <row r="389" spans="1:28" outlineLevel="2" x14ac:dyDescent="0.25">
      <c r="A389" s="15" t="s">
        <v>262</v>
      </c>
      <c r="B389" s="16" t="s">
        <v>264</v>
      </c>
      <c r="C389" s="16" t="s">
        <v>95</v>
      </c>
      <c r="D389" s="16" t="s">
        <v>116</v>
      </c>
      <c r="E389" s="16"/>
      <c r="F389" s="16" t="s">
        <v>33</v>
      </c>
      <c r="G389" s="16">
        <v>1120</v>
      </c>
      <c r="H389" s="16">
        <v>3480</v>
      </c>
      <c r="I389" s="17" t="s">
        <v>117</v>
      </c>
      <c r="J389" s="19">
        <v>121400000</v>
      </c>
      <c r="K389" s="19">
        <v>121400000</v>
      </c>
      <c r="L389" s="19">
        <v>0</v>
      </c>
      <c r="M389" s="19">
        <v>0</v>
      </c>
      <c r="N389" s="19">
        <v>0</v>
      </c>
      <c r="O389" s="19">
        <v>121400000</v>
      </c>
      <c r="P389" s="19">
        <v>117450000</v>
      </c>
      <c r="Q389" s="19">
        <v>0</v>
      </c>
      <c r="R389" s="19">
        <v>0</v>
      </c>
      <c r="S389" s="19">
        <v>0</v>
      </c>
      <c r="T389" s="19">
        <v>0</v>
      </c>
      <c r="U389" s="19">
        <v>3950000</v>
      </c>
      <c r="V389" s="19">
        <v>3950000</v>
      </c>
      <c r="W389" s="19">
        <v>0</v>
      </c>
      <c r="X389" s="19">
        <v>3950000</v>
      </c>
      <c r="Y389" s="20">
        <v>0</v>
      </c>
      <c r="Z389" s="20">
        <v>0</v>
      </c>
      <c r="AA389" s="20">
        <v>0.96746293245469517</v>
      </c>
      <c r="AB389" s="21">
        <v>0.96746293245469517</v>
      </c>
    </row>
    <row r="390" spans="1:28" ht="30" outlineLevel="2" x14ac:dyDescent="0.25">
      <c r="A390" s="15" t="s">
        <v>262</v>
      </c>
      <c r="B390" s="16" t="s">
        <v>264</v>
      </c>
      <c r="C390" s="16" t="s">
        <v>95</v>
      </c>
      <c r="D390" s="16" t="s">
        <v>120</v>
      </c>
      <c r="E390" s="16"/>
      <c r="F390" s="16" t="s">
        <v>33</v>
      </c>
      <c r="G390" s="16">
        <v>1120</v>
      </c>
      <c r="H390" s="16">
        <v>3480</v>
      </c>
      <c r="I390" s="17" t="s">
        <v>121</v>
      </c>
      <c r="J390" s="19">
        <v>98500000</v>
      </c>
      <c r="K390" s="19">
        <v>98500000</v>
      </c>
      <c r="L390" s="19">
        <v>0</v>
      </c>
      <c r="M390" s="19">
        <v>0</v>
      </c>
      <c r="N390" s="19">
        <v>0</v>
      </c>
      <c r="O390" s="19">
        <v>98500000</v>
      </c>
      <c r="P390" s="19">
        <v>90997500</v>
      </c>
      <c r="Q390" s="19">
        <v>0</v>
      </c>
      <c r="R390" s="19">
        <v>0</v>
      </c>
      <c r="S390" s="19">
        <v>0</v>
      </c>
      <c r="T390" s="19">
        <v>0</v>
      </c>
      <c r="U390" s="19">
        <v>7502500</v>
      </c>
      <c r="V390" s="19">
        <v>7502500</v>
      </c>
      <c r="W390" s="19">
        <v>0</v>
      </c>
      <c r="X390" s="19">
        <v>7502500</v>
      </c>
      <c r="Y390" s="20">
        <v>0</v>
      </c>
      <c r="Z390" s="20">
        <v>0</v>
      </c>
      <c r="AA390" s="20">
        <v>0.92383248730964462</v>
      </c>
      <c r="AB390" s="21">
        <v>0.92383248730964462</v>
      </c>
    </row>
    <row r="391" spans="1:28" ht="30" outlineLevel="2" x14ac:dyDescent="0.25">
      <c r="A391" s="15" t="s">
        <v>262</v>
      </c>
      <c r="B391" s="16" t="s">
        <v>264</v>
      </c>
      <c r="C391" s="16" t="s">
        <v>95</v>
      </c>
      <c r="D391" s="16" t="s">
        <v>267</v>
      </c>
      <c r="E391" s="16"/>
      <c r="F391" s="16" t="s">
        <v>33</v>
      </c>
      <c r="G391" s="16">
        <v>1120</v>
      </c>
      <c r="H391" s="16">
        <v>3480</v>
      </c>
      <c r="I391" s="17" t="s">
        <v>268</v>
      </c>
      <c r="J391" s="19">
        <v>40000000</v>
      </c>
      <c r="K391" s="19">
        <v>40000000</v>
      </c>
      <c r="L391" s="19">
        <v>0</v>
      </c>
      <c r="M391" s="19">
        <v>0</v>
      </c>
      <c r="N391" s="19">
        <v>0</v>
      </c>
      <c r="O391" s="19">
        <v>40000000</v>
      </c>
      <c r="P391" s="19">
        <v>0</v>
      </c>
      <c r="Q391" s="19">
        <v>0</v>
      </c>
      <c r="R391" s="19">
        <v>0</v>
      </c>
      <c r="S391" s="19">
        <v>0</v>
      </c>
      <c r="T391" s="19">
        <v>0</v>
      </c>
      <c r="U391" s="19">
        <v>40000000</v>
      </c>
      <c r="V391" s="19">
        <v>40000000</v>
      </c>
      <c r="W391" s="19">
        <v>0</v>
      </c>
      <c r="X391" s="19">
        <v>40000000</v>
      </c>
      <c r="Y391" s="20">
        <v>0</v>
      </c>
      <c r="Z391" s="20">
        <v>0</v>
      </c>
      <c r="AA391" s="20">
        <v>0</v>
      </c>
      <c r="AB391" s="21">
        <v>0</v>
      </c>
    </row>
    <row r="392" spans="1:28" ht="30" outlineLevel="2" x14ac:dyDescent="0.25">
      <c r="A392" s="15" t="s">
        <v>262</v>
      </c>
      <c r="B392" s="16" t="s">
        <v>264</v>
      </c>
      <c r="C392" s="16" t="s">
        <v>95</v>
      </c>
      <c r="D392" s="16" t="s">
        <v>122</v>
      </c>
      <c r="E392" s="16"/>
      <c r="F392" s="16" t="s">
        <v>33</v>
      </c>
      <c r="G392" s="16">
        <v>1120</v>
      </c>
      <c r="H392" s="16">
        <v>3480</v>
      </c>
      <c r="I392" s="17" t="s">
        <v>123</v>
      </c>
      <c r="J392" s="19">
        <v>61500000</v>
      </c>
      <c r="K392" s="19">
        <v>61500000</v>
      </c>
      <c r="L392" s="19">
        <v>0</v>
      </c>
      <c r="M392" s="19">
        <v>0</v>
      </c>
      <c r="N392" s="19">
        <v>0</v>
      </c>
      <c r="O392" s="19">
        <v>61500000</v>
      </c>
      <c r="P392" s="19">
        <v>6000000</v>
      </c>
      <c r="Q392" s="19">
        <v>0</v>
      </c>
      <c r="R392" s="19">
        <v>0</v>
      </c>
      <c r="S392" s="19">
        <v>0</v>
      </c>
      <c r="T392" s="19">
        <v>0</v>
      </c>
      <c r="U392" s="19">
        <v>55500000</v>
      </c>
      <c r="V392" s="19">
        <v>55500000</v>
      </c>
      <c r="W392" s="19">
        <v>0</v>
      </c>
      <c r="X392" s="19">
        <v>55500000</v>
      </c>
      <c r="Y392" s="20">
        <v>0</v>
      </c>
      <c r="Z392" s="20">
        <v>0</v>
      </c>
      <c r="AA392" s="20">
        <v>9.7560975609756101E-2</v>
      </c>
      <c r="AB392" s="21">
        <v>9.7560975609756101E-2</v>
      </c>
    </row>
    <row r="393" spans="1:28" ht="30" outlineLevel="2" x14ac:dyDescent="0.25">
      <c r="A393" s="15" t="s">
        <v>262</v>
      </c>
      <c r="B393" s="16" t="s">
        <v>288</v>
      </c>
      <c r="C393" s="16" t="s">
        <v>95</v>
      </c>
      <c r="D393" s="16" t="s">
        <v>96</v>
      </c>
      <c r="E393" s="16"/>
      <c r="F393" s="16" t="s">
        <v>33</v>
      </c>
      <c r="G393" s="16">
        <v>1120</v>
      </c>
      <c r="H393" s="16">
        <v>3480</v>
      </c>
      <c r="I393" s="17" t="s">
        <v>97</v>
      </c>
      <c r="J393" s="19">
        <v>13860</v>
      </c>
      <c r="K393" s="19">
        <v>13860</v>
      </c>
      <c r="L393" s="19">
        <v>0</v>
      </c>
      <c r="M393" s="19">
        <v>0</v>
      </c>
      <c r="N393" s="19">
        <v>0</v>
      </c>
      <c r="O393" s="19">
        <v>13860</v>
      </c>
      <c r="P393" s="19">
        <v>0</v>
      </c>
      <c r="Q393" s="19">
        <v>0</v>
      </c>
      <c r="R393" s="19">
        <v>0</v>
      </c>
      <c r="S393" s="19">
        <v>0</v>
      </c>
      <c r="T393" s="19">
        <v>0</v>
      </c>
      <c r="U393" s="19">
        <v>0</v>
      </c>
      <c r="V393" s="19">
        <v>13860</v>
      </c>
      <c r="W393" s="19">
        <v>0</v>
      </c>
      <c r="X393" s="19">
        <v>13860</v>
      </c>
      <c r="Y393" s="20">
        <v>0</v>
      </c>
      <c r="Z393" s="20">
        <v>0</v>
      </c>
      <c r="AA393" s="20">
        <v>0</v>
      </c>
      <c r="AB393" s="21">
        <v>0</v>
      </c>
    </row>
    <row r="394" spans="1:28" outlineLevel="2" x14ac:dyDescent="0.25">
      <c r="A394" s="15" t="s">
        <v>262</v>
      </c>
      <c r="B394" s="16" t="s">
        <v>288</v>
      </c>
      <c r="C394" s="16" t="s">
        <v>95</v>
      </c>
      <c r="D394" s="16" t="s">
        <v>98</v>
      </c>
      <c r="E394" s="16"/>
      <c r="F394" s="16" t="s">
        <v>33</v>
      </c>
      <c r="G394" s="16">
        <v>1120</v>
      </c>
      <c r="H394" s="16">
        <v>3480</v>
      </c>
      <c r="I394" s="17" t="s">
        <v>99</v>
      </c>
      <c r="J394" s="19">
        <v>9707550</v>
      </c>
      <c r="K394" s="19">
        <v>9707550</v>
      </c>
      <c r="L394" s="19">
        <v>0</v>
      </c>
      <c r="M394" s="19">
        <v>0</v>
      </c>
      <c r="N394" s="19">
        <v>0</v>
      </c>
      <c r="O394" s="19">
        <v>9707550</v>
      </c>
      <c r="P394" s="19">
        <v>0</v>
      </c>
      <c r="Q394" s="19">
        <v>0</v>
      </c>
      <c r="R394" s="19">
        <v>0</v>
      </c>
      <c r="S394" s="19">
        <v>0</v>
      </c>
      <c r="T394" s="19">
        <v>0</v>
      </c>
      <c r="U394" s="19">
        <v>0</v>
      </c>
      <c r="V394" s="19">
        <v>9707550</v>
      </c>
      <c r="W394" s="19">
        <v>0</v>
      </c>
      <c r="X394" s="19">
        <v>9707550</v>
      </c>
      <c r="Y394" s="20">
        <v>0</v>
      </c>
      <c r="Z394" s="20">
        <v>0</v>
      </c>
      <c r="AA394" s="20">
        <v>0</v>
      </c>
      <c r="AB394" s="21">
        <v>0</v>
      </c>
    </row>
    <row r="395" spans="1:28" ht="30" outlineLevel="2" x14ac:dyDescent="0.25">
      <c r="A395" s="15" t="s">
        <v>262</v>
      </c>
      <c r="B395" s="16" t="s">
        <v>288</v>
      </c>
      <c r="C395" s="16" t="s">
        <v>95</v>
      </c>
      <c r="D395" s="16" t="s">
        <v>104</v>
      </c>
      <c r="E395" s="16"/>
      <c r="F395" s="16" t="s">
        <v>33</v>
      </c>
      <c r="G395" s="16">
        <v>1120</v>
      </c>
      <c r="H395" s="16">
        <v>3480</v>
      </c>
      <c r="I395" s="17" t="s">
        <v>105</v>
      </c>
      <c r="J395" s="19">
        <v>2011181</v>
      </c>
      <c r="K395" s="19">
        <v>2011181</v>
      </c>
      <c r="L395" s="19">
        <v>0</v>
      </c>
      <c r="M395" s="19">
        <v>0</v>
      </c>
      <c r="N395" s="19">
        <v>0</v>
      </c>
      <c r="O395" s="19">
        <v>2011181</v>
      </c>
      <c r="P395" s="19">
        <v>0</v>
      </c>
      <c r="Q395" s="19">
        <v>0</v>
      </c>
      <c r="R395" s="19">
        <v>0</v>
      </c>
      <c r="S395" s="19">
        <v>0</v>
      </c>
      <c r="T395" s="19">
        <v>0</v>
      </c>
      <c r="U395" s="19">
        <v>0</v>
      </c>
      <c r="V395" s="19">
        <v>2011181</v>
      </c>
      <c r="W395" s="19">
        <v>0</v>
      </c>
      <c r="X395" s="19">
        <v>2011181</v>
      </c>
      <c r="Y395" s="20">
        <v>0</v>
      </c>
      <c r="Z395" s="20">
        <v>0</v>
      </c>
      <c r="AA395" s="20">
        <v>0</v>
      </c>
      <c r="AB395" s="21">
        <v>0</v>
      </c>
    </row>
    <row r="396" spans="1:28" ht="30" outlineLevel="2" x14ac:dyDescent="0.25">
      <c r="A396" s="15" t="s">
        <v>262</v>
      </c>
      <c r="B396" s="16" t="s">
        <v>288</v>
      </c>
      <c r="C396" s="16" t="s">
        <v>95</v>
      </c>
      <c r="D396" s="16" t="s">
        <v>110</v>
      </c>
      <c r="E396" s="16"/>
      <c r="F396" s="16" t="s">
        <v>33</v>
      </c>
      <c r="G396" s="16">
        <v>1120</v>
      </c>
      <c r="H396" s="16">
        <v>3480</v>
      </c>
      <c r="I396" s="17" t="s">
        <v>111</v>
      </c>
      <c r="J396" s="19">
        <v>239270</v>
      </c>
      <c r="K396" s="19">
        <v>239270</v>
      </c>
      <c r="L396" s="19">
        <v>0</v>
      </c>
      <c r="M396" s="19">
        <v>0</v>
      </c>
      <c r="N396" s="19">
        <v>0</v>
      </c>
      <c r="O396" s="19">
        <v>239270</v>
      </c>
      <c r="P396" s="19">
        <v>0</v>
      </c>
      <c r="Q396" s="19">
        <v>0</v>
      </c>
      <c r="R396" s="19">
        <v>0</v>
      </c>
      <c r="S396" s="19">
        <v>0</v>
      </c>
      <c r="T396" s="19">
        <v>0</v>
      </c>
      <c r="U396" s="19">
        <v>0</v>
      </c>
      <c r="V396" s="19">
        <v>239270</v>
      </c>
      <c r="W396" s="19">
        <v>0</v>
      </c>
      <c r="X396" s="19">
        <v>239270</v>
      </c>
      <c r="Y396" s="20">
        <v>0</v>
      </c>
      <c r="Z396" s="20">
        <v>0</v>
      </c>
      <c r="AA396" s="20">
        <v>0</v>
      </c>
      <c r="AB396" s="21">
        <v>0</v>
      </c>
    </row>
    <row r="397" spans="1:28" ht="30" outlineLevel="2" x14ac:dyDescent="0.25">
      <c r="A397" s="15" t="s">
        <v>262</v>
      </c>
      <c r="B397" s="16" t="s">
        <v>288</v>
      </c>
      <c r="C397" s="16" t="s">
        <v>95</v>
      </c>
      <c r="D397" s="16" t="s">
        <v>112</v>
      </c>
      <c r="E397" s="16"/>
      <c r="F397" s="16" t="s">
        <v>33</v>
      </c>
      <c r="G397" s="16">
        <v>1120</v>
      </c>
      <c r="H397" s="16">
        <v>3480</v>
      </c>
      <c r="I397" s="17" t="s">
        <v>113</v>
      </c>
      <c r="J397" s="19">
        <v>950</v>
      </c>
      <c r="K397" s="19">
        <v>950</v>
      </c>
      <c r="L397" s="19">
        <v>0</v>
      </c>
      <c r="M397" s="19">
        <v>0</v>
      </c>
      <c r="N397" s="19">
        <v>0</v>
      </c>
      <c r="O397" s="19">
        <v>950</v>
      </c>
      <c r="P397" s="19">
        <v>0</v>
      </c>
      <c r="Q397" s="19">
        <v>0</v>
      </c>
      <c r="R397" s="19">
        <v>0</v>
      </c>
      <c r="S397" s="19">
        <v>0</v>
      </c>
      <c r="T397" s="19">
        <v>0</v>
      </c>
      <c r="U397" s="19">
        <v>0</v>
      </c>
      <c r="V397" s="19">
        <v>950</v>
      </c>
      <c r="W397" s="19">
        <v>0</v>
      </c>
      <c r="X397" s="19">
        <v>950</v>
      </c>
      <c r="Y397" s="20">
        <v>0</v>
      </c>
      <c r="Z397" s="20">
        <v>0</v>
      </c>
      <c r="AA397" s="20">
        <v>0</v>
      </c>
      <c r="AB397" s="21">
        <v>0</v>
      </c>
    </row>
    <row r="398" spans="1:28" ht="30" outlineLevel="2" x14ac:dyDescent="0.25">
      <c r="A398" s="15" t="s">
        <v>262</v>
      </c>
      <c r="B398" s="16" t="s">
        <v>288</v>
      </c>
      <c r="C398" s="16" t="s">
        <v>95</v>
      </c>
      <c r="D398" s="16" t="s">
        <v>114</v>
      </c>
      <c r="E398" s="16"/>
      <c r="F398" s="16" t="s">
        <v>33</v>
      </c>
      <c r="G398" s="16">
        <v>1120</v>
      </c>
      <c r="H398" s="16">
        <v>3480</v>
      </c>
      <c r="I398" s="17" t="s">
        <v>115</v>
      </c>
      <c r="J398" s="19">
        <v>379956</v>
      </c>
      <c r="K398" s="19">
        <v>379956</v>
      </c>
      <c r="L398" s="19">
        <v>0</v>
      </c>
      <c r="M398" s="19">
        <v>0</v>
      </c>
      <c r="N398" s="19">
        <v>0</v>
      </c>
      <c r="O398" s="19">
        <v>379956</v>
      </c>
      <c r="P398" s="19">
        <v>0</v>
      </c>
      <c r="Q398" s="19">
        <v>0</v>
      </c>
      <c r="R398" s="19">
        <v>0</v>
      </c>
      <c r="S398" s="19">
        <v>0</v>
      </c>
      <c r="T398" s="19">
        <v>0</v>
      </c>
      <c r="U398" s="19">
        <v>0</v>
      </c>
      <c r="V398" s="19">
        <v>379956</v>
      </c>
      <c r="W398" s="19">
        <v>0</v>
      </c>
      <c r="X398" s="19">
        <v>379956</v>
      </c>
      <c r="Y398" s="20">
        <v>0</v>
      </c>
      <c r="Z398" s="20">
        <v>0</v>
      </c>
      <c r="AA398" s="20">
        <v>0</v>
      </c>
      <c r="AB398" s="21">
        <v>0</v>
      </c>
    </row>
    <row r="399" spans="1:28" outlineLevel="2" x14ac:dyDescent="0.25">
      <c r="A399" s="15" t="s">
        <v>262</v>
      </c>
      <c r="B399" s="16" t="s">
        <v>288</v>
      </c>
      <c r="C399" s="16" t="s">
        <v>95</v>
      </c>
      <c r="D399" s="16" t="s">
        <v>118</v>
      </c>
      <c r="E399" s="16"/>
      <c r="F399" s="16" t="s">
        <v>33</v>
      </c>
      <c r="G399" s="16">
        <v>1120</v>
      </c>
      <c r="H399" s="16">
        <v>3480</v>
      </c>
      <c r="I399" s="17" t="s">
        <v>119</v>
      </c>
      <c r="J399" s="19">
        <v>71362</v>
      </c>
      <c r="K399" s="19">
        <v>71362</v>
      </c>
      <c r="L399" s="19">
        <v>0</v>
      </c>
      <c r="M399" s="19">
        <v>0</v>
      </c>
      <c r="N399" s="19">
        <v>0</v>
      </c>
      <c r="O399" s="19">
        <v>71362</v>
      </c>
      <c r="P399" s="19">
        <v>0</v>
      </c>
      <c r="Q399" s="19">
        <v>0</v>
      </c>
      <c r="R399" s="19">
        <v>0</v>
      </c>
      <c r="S399" s="19">
        <v>0</v>
      </c>
      <c r="T399" s="19">
        <v>0</v>
      </c>
      <c r="U399" s="19">
        <v>0</v>
      </c>
      <c r="V399" s="19">
        <v>71362</v>
      </c>
      <c r="W399" s="19">
        <v>0</v>
      </c>
      <c r="X399" s="19">
        <v>71362</v>
      </c>
      <c r="Y399" s="20">
        <v>0</v>
      </c>
      <c r="Z399" s="20">
        <v>0</v>
      </c>
      <c r="AA399" s="20">
        <v>0</v>
      </c>
      <c r="AB399" s="21">
        <v>0</v>
      </c>
    </row>
    <row r="400" spans="1:28" ht="30" outlineLevel="2" x14ac:dyDescent="0.25">
      <c r="A400" s="15" t="s">
        <v>262</v>
      </c>
      <c r="B400" s="16" t="s">
        <v>288</v>
      </c>
      <c r="C400" s="16" t="s">
        <v>95</v>
      </c>
      <c r="D400" s="16" t="s">
        <v>267</v>
      </c>
      <c r="E400" s="16"/>
      <c r="F400" s="16" t="s">
        <v>33</v>
      </c>
      <c r="G400" s="16">
        <v>1120</v>
      </c>
      <c r="H400" s="16">
        <v>3480</v>
      </c>
      <c r="I400" s="17" t="s">
        <v>268</v>
      </c>
      <c r="J400" s="19">
        <v>9840</v>
      </c>
      <c r="K400" s="19">
        <v>9840</v>
      </c>
      <c r="L400" s="19">
        <v>0</v>
      </c>
      <c r="M400" s="19">
        <v>0</v>
      </c>
      <c r="N400" s="19">
        <v>0</v>
      </c>
      <c r="O400" s="19">
        <v>9840</v>
      </c>
      <c r="P400" s="19">
        <v>0</v>
      </c>
      <c r="Q400" s="19">
        <v>0</v>
      </c>
      <c r="R400" s="19">
        <v>0</v>
      </c>
      <c r="S400" s="19">
        <v>0</v>
      </c>
      <c r="T400" s="19">
        <v>0</v>
      </c>
      <c r="U400" s="19">
        <v>0</v>
      </c>
      <c r="V400" s="19">
        <v>9840</v>
      </c>
      <c r="W400" s="19">
        <v>0</v>
      </c>
      <c r="X400" s="19">
        <v>9840</v>
      </c>
      <c r="Y400" s="20">
        <v>0</v>
      </c>
      <c r="Z400" s="20">
        <v>0</v>
      </c>
      <c r="AA400" s="20">
        <v>0</v>
      </c>
      <c r="AB400" s="21">
        <v>0</v>
      </c>
    </row>
    <row r="401" spans="1:28" ht="30" outlineLevel="2" x14ac:dyDescent="0.25">
      <c r="A401" s="15" t="s">
        <v>262</v>
      </c>
      <c r="B401" s="16" t="s">
        <v>288</v>
      </c>
      <c r="C401" s="16" t="s">
        <v>95</v>
      </c>
      <c r="D401" s="16" t="s">
        <v>122</v>
      </c>
      <c r="E401" s="16"/>
      <c r="F401" s="16" t="s">
        <v>33</v>
      </c>
      <c r="G401" s="16">
        <v>1120</v>
      </c>
      <c r="H401" s="16">
        <v>3480</v>
      </c>
      <c r="I401" s="17" t="s">
        <v>123</v>
      </c>
      <c r="J401" s="19">
        <v>11250</v>
      </c>
      <c r="K401" s="19">
        <v>11250</v>
      </c>
      <c r="L401" s="19">
        <v>0</v>
      </c>
      <c r="M401" s="19">
        <v>0</v>
      </c>
      <c r="N401" s="19">
        <v>0</v>
      </c>
      <c r="O401" s="19">
        <v>11250</v>
      </c>
      <c r="P401" s="19">
        <v>0</v>
      </c>
      <c r="Q401" s="19">
        <v>0</v>
      </c>
      <c r="R401" s="19">
        <v>0</v>
      </c>
      <c r="S401" s="19">
        <v>0</v>
      </c>
      <c r="T401" s="19">
        <v>0</v>
      </c>
      <c r="U401" s="19">
        <v>0</v>
      </c>
      <c r="V401" s="19">
        <v>11250</v>
      </c>
      <c r="W401" s="19">
        <v>0</v>
      </c>
      <c r="X401" s="19">
        <v>11250</v>
      </c>
      <c r="Y401" s="20">
        <v>0</v>
      </c>
      <c r="Z401" s="20">
        <v>0</v>
      </c>
      <c r="AA401" s="20">
        <v>0</v>
      </c>
      <c r="AB401" s="21">
        <v>0</v>
      </c>
    </row>
    <row r="402" spans="1:28" ht="30" outlineLevel="2" x14ac:dyDescent="0.25">
      <c r="A402" s="15" t="s">
        <v>295</v>
      </c>
      <c r="B402" s="16" t="s">
        <v>30</v>
      </c>
      <c r="C402" s="16" t="s">
        <v>95</v>
      </c>
      <c r="D402" s="16" t="s">
        <v>104</v>
      </c>
      <c r="E402" s="16"/>
      <c r="F402" s="16" t="s">
        <v>33</v>
      </c>
      <c r="G402" s="16">
        <v>1120</v>
      </c>
      <c r="H402" s="16">
        <v>3480</v>
      </c>
      <c r="I402" s="17" t="s">
        <v>105</v>
      </c>
      <c r="J402" s="19">
        <v>1441609</v>
      </c>
      <c r="K402" s="19">
        <v>1441609</v>
      </c>
      <c r="L402" s="19">
        <v>0</v>
      </c>
      <c r="M402" s="19">
        <v>0</v>
      </c>
      <c r="N402" s="19">
        <v>0</v>
      </c>
      <c r="O402" s="19">
        <v>1441609</v>
      </c>
      <c r="P402" s="19">
        <v>0</v>
      </c>
      <c r="Q402" s="19">
        <v>0</v>
      </c>
      <c r="R402" s="19">
        <v>0</v>
      </c>
      <c r="S402" s="19">
        <v>0</v>
      </c>
      <c r="T402" s="19">
        <v>0</v>
      </c>
      <c r="U402" s="19">
        <v>0</v>
      </c>
      <c r="V402" s="19">
        <v>1441609</v>
      </c>
      <c r="W402" s="19">
        <v>0</v>
      </c>
      <c r="X402" s="19">
        <v>1441609</v>
      </c>
      <c r="Y402" s="20">
        <v>0</v>
      </c>
      <c r="Z402" s="20">
        <v>0</v>
      </c>
      <c r="AA402" s="20">
        <v>0</v>
      </c>
      <c r="AB402" s="21">
        <v>0</v>
      </c>
    </row>
    <row r="403" spans="1:28" ht="30" outlineLevel="2" x14ac:dyDescent="0.25">
      <c r="A403" s="15" t="s">
        <v>295</v>
      </c>
      <c r="B403" s="16" t="s">
        <v>30</v>
      </c>
      <c r="C403" s="16" t="s">
        <v>95</v>
      </c>
      <c r="D403" s="16" t="s">
        <v>110</v>
      </c>
      <c r="E403" s="16"/>
      <c r="F403" s="16" t="s">
        <v>33</v>
      </c>
      <c r="G403" s="16">
        <v>1120</v>
      </c>
      <c r="H403" s="16">
        <v>3480</v>
      </c>
      <c r="I403" s="17" t="s">
        <v>111</v>
      </c>
      <c r="J403" s="19">
        <v>540412</v>
      </c>
      <c r="K403" s="19">
        <v>540412</v>
      </c>
      <c r="L403" s="19">
        <v>0</v>
      </c>
      <c r="M403" s="19">
        <v>0</v>
      </c>
      <c r="N403" s="19">
        <v>0</v>
      </c>
      <c r="O403" s="19">
        <v>540412</v>
      </c>
      <c r="P403" s="19">
        <v>0</v>
      </c>
      <c r="Q403" s="19">
        <v>0</v>
      </c>
      <c r="R403" s="19">
        <v>0</v>
      </c>
      <c r="S403" s="19">
        <v>0</v>
      </c>
      <c r="T403" s="19">
        <v>0</v>
      </c>
      <c r="U403" s="19">
        <v>0</v>
      </c>
      <c r="V403" s="19">
        <v>540412</v>
      </c>
      <c r="W403" s="19">
        <v>0</v>
      </c>
      <c r="X403" s="19">
        <v>540412</v>
      </c>
      <c r="Y403" s="20">
        <v>0</v>
      </c>
      <c r="Z403" s="20">
        <v>0</v>
      </c>
      <c r="AA403" s="20">
        <v>0</v>
      </c>
      <c r="AB403" s="21">
        <v>0</v>
      </c>
    </row>
    <row r="404" spans="1:28" ht="30" outlineLevel="2" x14ac:dyDescent="0.25">
      <c r="A404" s="15" t="s">
        <v>295</v>
      </c>
      <c r="B404" s="16" t="s">
        <v>30</v>
      </c>
      <c r="C404" s="16" t="s">
        <v>95</v>
      </c>
      <c r="D404" s="16" t="s">
        <v>114</v>
      </c>
      <c r="E404" s="16"/>
      <c r="F404" s="16" t="s">
        <v>33</v>
      </c>
      <c r="G404" s="16">
        <v>1120</v>
      </c>
      <c r="H404" s="16">
        <v>3480</v>
      </c>
      <c r="I404" s="17" t="s">
        <v>115</v>
      </c>
      <c r="J404" s="19">
        <v>2052475</v>
      </c>
      <c r="K404" s="19">
        <v>2052475</v>
      </c>
      <c r="L404" s="19">
        <v>0</v>
      </c>
      <c r="M404" s="19">
        <v>0</v>
      </c>
      <c r="N404" s="19">
        <v>0</v>
      </c>
      <c r="O404" s="19">
        <v>2052475</v>
      </c>
      <c r="P404" s="19">
        <v>0</v>
      </c>
      <c r="Q404" s="19">
        <v>0</v>
      </c>
      <c r="R404" s="19">
        <v>0</v>
      </c>
      <c r="S404" s="19">
        <v>0</v>
      </c>
      <c r="T404" s="19">
        <v>0</v>
      </c>
      <c r="U404" s="19">
        <v>0</v>
      </c>
      <c r="V404" s="19">
        <v>2052475</v>
      </c>
      <c r="W404" s="19">
        <v>0</v>
      </c>
      <c r="X404" s="19">
        <v>2052475</v>
      </c>
      <c r="Y404" s="20">
        <v>0</v>
      </c>
      <c r="Z404" s="20">
        <v>0</v>
      </c>
      <c r="AA404" s="20">
        <v>0</v>
      </c>
      <c r="AB404" s="21">
        <v>0</v>
      </c>
    </row>
    <row r="405" spans="1:28" ht="30" outlineLevel="2" x14ac:dyDescent="0.25">
      <c r="A405" s="15" t="s">
        <v>303</v>
      </c>
      <c r="B405" s="16" t="s">
        <v>30</v>
      </c>
      <c r="C405" s="16" t="s">
        <v>95</v>
      </c>
      <c r="D405" s="16" t="s">
        <v>110</v>
      </c>
      <c r="E405" s="16"/>
      <c r="F405" s="16" t="s">
        <v>33</v>
      </c>
      <c r="G405" s="16">
        <v>1120</v>
      </c>
      <c r="H405" s="16">
        <v>3480</v>
      </c>
      <c r="I405" s="17" t="s">
        <v>111</v>
      </c>
      <c r="J405" s="19">
        <v>151364900</v>
      </c>
      <c r="K405" s="19">
        <v>151364900</v>
      </c>
      <c r="L405" s="19">
        <v>0</v>
      </c>
      <c r="M405" s="19">
        <v>0</v>
      </c>
      <c r="N405" s="19">
        <v>0</v>
      </c>
      <c r="O405" s="19">
        <v>151364900</v>
      </c>
      <c r="P405" s="19">
        <v>0</v>
      </c>
      <c r="Q405" s="19">
        <v>0</v>
      </c>
      <c r="R405" s="19">
        <v>0</v>
      </c>
      <c r="S405" s="19">
        <v>0</v>
      </c>
      <c r="T405" s="19">
        <v>0</v>
      </c>
      <c r="U405" s="19">
        <v>0</v>
      </c>
      <c r="V405" s="19">
        <v>151364900</v>
      </c>
      <c r="W405" s="19">
        <v>0</v>
      </c>
      <c r="X405" s="19">
        <v>151364900</v>
      </c>
      <c r="Y405" s="20">
        <v>0</v>
      </c>
      <c r="Z405" s="20">
        <v>0</v>
      </c>
      <c r="AA405" s="20">
        <v>0</v>
      </c>
      <c r="AB405" s="21">
        <v>0</v>
      </c>
    </row>
    <row r="406" spans="1:28" ht="30" outlineLevel="2" x14ac:dyDescent="0.25">
      <c r="A406" s="15" t="s">
        <v>303</v>
      </c>
      <c r="B406" s="16" t="s">
        <v>30</v>
      </c>
      <c r="C406" s="16" t="s">
        <v>95</v>
      </c>
      <c r="D406" s="16" t="s">
        <v>114</v>
      </c>
      <c r="E406" s="16"/>
      <c r="F406" s="16" t="s">
        <v>33</v>
      </c>
      <c r="G406" s="16">
        <v>1120</v>
      </c>
      <c r="H406" s="16">
        <v>3480</v>
      </c>
      <c r="I406" s="17" t="s">
        <v>115</v>
      </c>
      <c r="J406" s="19">
        <v>191600</v>
      </c>
      <c r="K406" s="19">
        <v>191600</v>
      </c>
      <c r="L406" s="19">
        <v>0</v>
      </c>
      <c r="M406" s="19">
        <v>0</v>
      </c>
      <c r="N406" s="19">
        <v>0</v>
      </c>
      <c r="O406" s="19">
        <v>191600</v>
      </c>
      <c r="P406" s="19">
        <v>0</v>
      </c>
      <c r="Q406" s="19">
        <v>0</v>
      </c>
      <c r="R406" s="19">
        <v>0</v>
      </c>
      <c r="S406" s="19">
        <v>0</v>
      </c>
      <c r="T406" s="19">
        <v>0</v>
      </c>
      <c r="U406" s="19">
        <v>0</v>
      </c>
      <c r="V406" s="19">
        <v>191600</v>
      </c>
      <c r="W406" s="19">
        <v>0</v>
      </c>
      <c r="X406" s="19">
        <v>191600</v>
      </c>
      <c r="Y406" s="20">
        <v>0</v>
      </c>
      <c r="Z406" s="20">
        <v>0</v>
      </c>
      <c r="AA406" s="20">
        <v>0</v>
      </c>
      <c r="AB406" s="21">
        <v>0</v>
      </c>
    </row>
    <row r="407" spans="1:28" ht="30" outlineLevel="2" x14ac:dyDescent="0.25">
      <c r="A407" s="15" t="s">
        <v>309</v>
      </c>
      <c r="B407" s="16" t="s">
        <v>30</v>
      </c>
      <c r="C407" s="16" t="s">
        <v>95</v>
      </c>
      <c r="D407" s="16" t="s">
        <v>110</v>
      </c>
      <c r="E407" s="16"/>
      <c r="F407" s="16" t="s">
        <v>33</v>
      </c>
      <c r="G407" s="16">
        <v>1120</v>
      </c>
      <c r="H407" s="16">
        <v>3480</v>
      </c>
      <c r="I407" s="17" t="s">
        <v>111</v>
      </c>
      <c r="J407" s="19">
        <v>1089722</v>
      </c>
      <c r="K407" s="19">
        <v>1089722</v>
      </c>
      <c r="L407" s="19">
        <v>0</v>
      </c>
      <c r="M407" s="19">
        <v>0</v>
      </c>
      <c r="N407" s="19">
        <v>0</v>
      </c>
      <c r="O407" s="19">
        <v>1089722</v>
      </c>
      <c r="P407" s="19">
        <v>0</v>
      </c>
      <c r="Q407" s="19">
        <v>0.01</v>
      </c>
      <c r="R407" s="19">
        <v>0</v>
      </c>
      <c r="S407" s="19">
        <v>0</v>
      </c>
      <c r="T407" s="19">
        <v>0</v>
      </c>
      <c r="U407" s="19">
        <v>1089721.99</v>
      </c>
      <c r="V407" s="19">
        <v>1089721.99</v>
      </c>
      <c r="W407" s="19">
        <v>0</v>
      </c>
      <c r="X407" s="19">
        <v>1089721.99</v>
      </c>
      <c r="Y407" s="20">
        <v>0</v>
      </c>
      <c r="Z407" s="20">
        <v>0</v>
      </c>
      <c r="AA407" s="20">
        <v>9.1766523939133107E-9</v>
      </c>
      <c r="AB407" s="21">
        <v>9.1766523939133107E-9</v>
      </c>
    </row>
    <row r="408" spans="1:28" ht="30" outlineLevel="2" x14ac:dyDescent="0.25">
      <c r="A408" s="15" t="s">
        <v>309</v>
      </c>
      <c r="B408" s="16" t="s">
        <v>30</v>
      </c>
      <c r="C408" s="16" t="s">
        <v>95</v>
      </c>
      <c r="D408" s="16" t="s">
        <v>114</v>
      </c>
      <c r="E408" s="16"/>
      <c r="F408" s="16" t="s">
        <v>33</v>
      </c>
      <c r="G408" s="16">
        <v>1120</v>
      </c>
      <c r="H408" s="16">
        <v>3480</v>
      </c>
      <c r="I408" s="17" t="s">
        <v>115</v>
      </c>
      <c r="J408" s="19">
        <v>32394000</v>
      </c>
      <c r="K408" s="19">
        <v>32394000</v>
      </c>
      <c r="L408" s="19">
        <v>0</v>
      </c>
      <c r="M408" s="19">
        <v>0</v>
      </c>
      <c r="N408" s="19">
        <v>0</v>
      </c>
      <c r="O408" s="19">
        <v>32394000</v>
      </c>
      <c r="P408" s="19">
        <v>32204125</v>
      </c>
      <c r="Q408" s="19">
        <v>0</v>
      </c>
      <c r="R408" s="19">
        <v>0</v>
      </c>
      <c r="S408" s="19">
        <v>0</v>
      </c>
      <c r="T408" s="19">
        <v>0</v>
      </c>
      <c r="U408" s="19">
        <v>189875</v>
      </c>
      <c r="V408" s="19">
        <v>189875</v>
      </c>
      <c r="W408" s="19">
        <v>0</v>
      </c>
      <c r="X408" s="19">
        <v>189875</v>
      </c>
      <c r="Y408" s="20">
        <v>0</v>
      </c>
      <c r="Z408" s="20">
        <v>0</v>
      </c>
      <c r="AA408" s="20">
        <v>0.99413857504476133</v>
      </c>
      <c r="AB408" s="21">
        <v>0.99413857504476133</v>
      </c>
    </row>
    <row r="409" spans="1:28" outlineLevel="2" x14ac:dyDescent="0.25">
      <c r="A409" s="15" t="s">
        <v>312</v>
      </c>
      <c r="B409" s="16" t="s">
        <v>30</v>
      </c>
      <c r="C409" s="16" t="s">
        <v>95</v>
      </c>
      <c r="D409" s="16" t="s">
        <v>239</v>
      </c>
      <c r="E409" s="16"/>
      <c r="F409" s="16" t="s">
        <v>33</v>
      </c>
      <c r="G409" s="16">
        <v>1120</v>
      </c>
      <c r="H409" s="16">
        <v>3480</v>
      </c>
      <c r="I409" s="17" t="s">
        <v>240</v>
      </c>
      <c r="J409" s="19">
        <v>239400</v>
      </c>
      <c r="K409" s="19">
        <v>239400</v>
      </c>
      <c r="L409" s="19">
        <v>0</v>
      </c>
      <c r="M409" s="19">
        <v>0</v>
      </c>
      <c r="N409" s="19">
        <v>0</v>
      </c>
      <c r="O409" s="19">
        <v>239400</v>
      </c>
      <c r="P409" s="19">
        <v>237711</v>
      </c>
      <c r="Q409" s="19">
        <v>0</v>
      </c>
      <c r="R409" s="19">
        <v>0</v>
      </c>
      <c r="S409" s="19">
        <v>0</v>
      </c>
      <c r="T409" s="19">
        <v>0</v>
      </c>
      <c r="U409" s="19">
        <v>1689</v>
      </c>
      <c r="V409" s="19">
        <v>1689</v>
      </c>
      <c r="W409" s="19">
        <v>0</v>
      </c>
      <c r="X409" s="19">
        <v>1689</v>
      </c>
      <c r="Y409" s="20">
        <v>0</v>
      </c>
      <c r="Z409" s="20">
        <v>0</v>
      </c>
      <c r="AA409" s="20">
        <v>0.99294486215538846</v>
      </c>
      <c r="AB409" s="21">
        <v>0.99294486215538846</v>
      </c>
    </row>
    <row r="410" spans="1:28" ht="30" outlineLevel="2" x14ac:dyDescent="0.25">
      <c r="A410" s="15" t="s">
        <v>312</v>
      </c>
      <c r="B410" s="16" t="s">
        <v>30</v>
      </c>
      <c r="C410" s="16" t="s">
        <v>95</v>
      </c>
      <c r="D410" s="16" t="s">
        <v>96</v>
      </c>
      <c r="E410" s="16"/>
      <c r="F410" s="16" t="s">
        <v>33</v>
      </c>
      <c r="G410" s="16">
        <v>1120</v>
      </c>
      <c r="H410" s="16">
        <v>3480</v>
      </c>
      <c r="I410" s="17" t="s">
        <v>97</v>
      </c>
      <c r="J410" s="19">
        <v>6994199</v>
      </c>
      <c r="K410" s="19">
        <v>6994199</v>
      </c>
      <c r="L410" s="19">
        <v>0</v>
      </c>
      <c r="M410" s="19">
        <v>0</v>
      </c>
      <c r="N410" s="19">
        <v>0</v>
      </c>
      <c r="O410" s="19">
        <v>6994199</v>
      </c>
      <c r="P410" s="19">
        <v>3751786</v>
      </c>
      <c r="Q410" s="19">
        <v>0</v>
      </c>
      <c r="R410" s="19">
        <v>0</v>
      </c>
      <c r="S410" s="19">
        <v>0</v>
      </c>
      <c r="T410" s="19">
        <v>0</v>
      </c>
      <c r="U410" s="19">
        <v>3242413</v>
      </c>
      <c r="V410" s="19">
        <v>3242413</v>
      </c>
      <c r="W410" s="19">
        <v>0</v>
      </c>
      <c r="X410" s="19">
        <v>3242413</v>
      </c>
      <c r="Y410" s="20">
        <v>0</v>
      </c>
      <c r="Z410" s="20">
        <v>0</v>
      </c>
      <c r="AA410" s="20">
        <v>0.53641396248519668</v>
      </c>
      <c r="AB410" s="21">
        <v>0.53641396248519668</v>
      </c>
    </row>
    <row r="411" spans="1:28" outlineLevel="2" x14ac:dyDescent="0.25">
      <c r="A411" s="15" t="s">
        <v>312</v>
      </c>
      <c r="B411" s="16" t="s">
        <v>30</v>
      </c>
      <c r="C411" s="16" t="s">
        <v>95</v>
      </c>
      <c r="D411" s="16" t="s">
        <v>98</v>
      </c>
      <c r="E411" s="16"/>
      <c r="F411" s="16" t="s">
        <v>33</v>
      </c>
      <c r="G411" s="16">
        <v>1120</v>
      </c>
      <c r="H411" s="16">
        <v>3480</v>
      </c>
      <c r="I411" s="17" t="s">
        <v>99</v>
      </c>
      <c r="J411" s="19">
        <v>4707701</v>
      </c>
      <c r="K411" s="19">
        <v>4707701</v>
      </c>
      <c r="L411" s="19">
        <v>0</v>
      </c>
      <c r="M411" s="19">
        <v>0</v>
      </c>
      <c r="N411" s="19">
        <v>0</v>
      </c>
      <c r="O411" s="19">
        <v>4707701</v>
      </c>
      <c r="P411" s="19">
        <v>0</v>
      </c>
      <c r="Q411" s="19">
        <v>0</v>
      </c>
      <c r="R411" s="19">
        <v>0</v>
      </c>
      <c r="S411" s="19">
        <v>57478.93</v>
      </c>
      <c r="T411" s="19">
        <v>57478.93</v>
      </c>
      <c r="U411" s="19">
        <v>21.07</v>
      </c>
      <c r="V411" s="19">
        <v>4650222.07</v>
      </c>
      <c r="W411" s="19">
        <v>0</v>
      </c>
      <c r="X411" s="19">
        <v>4650222.07</v>
      </c>
      <c r="Y411" s="20">
        <v>1.2209554090202416E-2</v>
      </c>
      <c r="Z411" s="20">
        <v>1.2209554090202416E-2</v>
      </c>
      <c r="AA411" s="20">
        <v>0</v>
      </c>
      <c r="AB411" s="21">
        <v>1.2209554090202416E-2</v>
      </c>
    </row>
    <row r="412" spans="1:28" ht="30" outlineLevel="2" x14ac:dyDescent="0.25">
      <c r="A412" s="15" t="s">
        <v>312</v>
      </c>
      <c r="B412" s="16" t="s">
        <v>30</v>
      </c>
      <c r="C412" s="16" t="s">
        <v>95</v>
      </c>
      <c r="D412" s="16" t="s">
        <v>100</v>
      </c>
      <c r="E412" s="16"/>
      <c r="F412" s="16" t="s">
        <v>33</v>
      </c>
      <c r="G412" s="16">
        <v>1120</v>
      </c>
      <c r="H412" s="16">
        <v>3480</v>
      </c>
      <c r="I412" s="17" t="s">
        <v>101</v>
      </c>
      <c r="J412" s="19">
        <v>3167555</v>
      </c>
      <c r="K412" s="19">
        <v>3167555</v>
      </c>
      <c r="L412" s="19">
        <v>0</v>
      </c>
      <c r="M412" s="19">
        <v>0</v>
      </c>
      <c r="N412" s="19">
        <v>0</v>
      </c>
      <c r="O412" s="19">
        <v>3167555</v>
      </c>
      <c r="P412" s="19">
        <v>0</v>
      </c>
      <c r="Q412" s="19">
        <v>0</v>
      </c>
      <c r="R412" s="19">
        <v>0</v>
      </c>
      <c r="S412" s="19">
        <v>2282051.9500000002</v>
      </c>
      <c r="T412" s="19">
        <v>2282051.9500000002</v>
      </c>
      <c r="U412" s="19">
        <v>3.05</v>
      </c>
      <c r="V412" s="19">
        <v>885503.05</v>
      </c>
      <c r="W412" s="19">
        <v>0</v>
      </c>
      <c r="X412" s="19">
        <v>885503.04999999981</v>
      </c>
      <c r="Y412" s="20">
        <v>0.72044588018203315</v>
      </c>
      <c r="Z412" s="20">
        <v>0.72044588018203315</v>
      </c>
      <c r="AA412" s="20">
        <v>0</v>
      </c>
      <c r="AB412" s="21">
        <v>0.72044588018203315</v>
      </c>
    </row>
    <row r="413" spans="1:28" outlineLevel="2" x14ac:dyDescent="0.25">
      <c r="A413" s="15" t="s">
        <v>312</v>
      </c>
      <c r="B413" s="16" t="s">
        <v>30</v>
      </c>
      <c r="C413" s="16" t="s">
        <v>95</v>
      </c>
      <c r="D413" s="16" t="s">
        <v>241</v>
      </c>
      <c r="E413" s="16"/>
      <c r="F413" s="16" t="s">
        <v>33</v>
      </c>
      <c r="G413" s="16">
        <v>1120</v>
      </c>
      <c r="H413" s="16">
        <v>3480</v>
      </c>
      <c r="I413" s="17" t="s">
        <v>242</v>
      </c>
      <c r="J413" s="19">
        <v>789085</v>
      </c>
      <c r="K413" s="19">
        <v>789085</v>
      </c>
      <c r="L413" s="19">
        <v>0</v>
      </c>
      <c r="M413" s="19">
        <v>-400000</v>
      </c>
      <c r="N413" s="19">
        <v>0</v>
      </c>
      <c r="O413" s="19">
        <v>389085</v>
      </c>
      <c r="P413" s="19">
        <v>0</v>
      </c>
      <c r="Q413" s="19">
        <v>0</v>
      </c>
      <c r="R413" s="19">
        <v>0</v>
      </c>
      <c r="S413" s="19">
        <v>0</v>
      </c>
      <c r="T413" s="19">
        <v>0</v>
      </c>
      <c r="U413" s="19">
        <v>29385</v>
      </c>
      <c r="V413" s="19">
        <v>789085</v>
      </c>
      <c r="W413" s="19">
        <v>0</v>
      </c>
      <c r="X413" s="19">
        <v>389085</v>
      </c>
      <c r="Y413" s="20">
        <v>0</v>
      </c>
      <c r="Z413" s="20">
        <v>0</v>
      </c>
      <c r="AA413" s="20">
        <v>0</v>
      </c>
      <c r="AB413" s="21">
        <v>0</v>
      </c>
    </row>
    <row r="414" spans="1:28" ht="30" outlineLevel="2" x14ac:dyDescent="0.25">
      <c r="A414" s="15" t="s">
        <v>312</v>
      </c>
      <c r="B414" s="16" t="s">
        <v>30</v>
      </c>
      <c r="C414" s="16" t="s">
        <v>95</v>
      </c>
      <c r="D414" s="16" t="s">
        <v>243</v>
      </c>
      <c r="E414" s="16"/>
      <c r="F414" s="16" t="s">
        <v>33</v>
      </c>
      <c r="G414" s="16">
        <v>1120</v>
      </c>
      <c r="H414" s="16">
        <v>3480</v>
      </c>
      <c r="I414" s="17" t="s">
        <v>244</v>
      </c>
      <c r="J414" s="19">
        <v>67480</v>
      </c>
      <c r="K414" s="19">
        <v>67480</v>
      </c>
      <c r="L414" s="19">
        <v>0</v>
      </c>
      <c r="M414" s="19">
        <v>0</v>
      </c>
      <c r="N414" s="19">
        <v>0</v>
      </c>
      <c r="O414" s="19">
        <v>67480</v>
      </c>
      <c r="P414" s="19">
        <v>66496</v>
      </c>
      <c r="Q414" s="19">
        <v>0</v>
      </c>
      <c r="R414" s="19">
        <v>0</v>
      </c>
      <c r="S414" s="19">
        <v>0</v>
      </c>
      <c r="T414" s="19">
        <v>0</v>
      </c>
      <c r="U414" s="19">
        <v>984</v>
      </c>
      <c r="V414" s="19">
        <v>984</v>
      </c>
      <c r="W414" s="19">
        <v>0</v>
      </c>
      <c r="X414" s="19">
        <v>984</v>
      </c>
      <c r="Y414" s="20">
        <v>0</v>
      </c>
      <c r="Z414" s="20">
        <v>0</v>
      </c>
      <c r="AA414" s="20">
        <v>0.98541790160047427</v>
      </c>
      <c r="AB414" s="21">
        <v>0.98541790160047427</v>
      </c>
    </row>
    <row r="415" spans="1:28" ht="30" outlineLevel="2" x14ac:dyDescent="0.25">
      <c r="A415" s="15" t="s">
        <v>312</v>
      </c>
      <c r="B415" s="16" t="s">
        <v>30</v>
      </c>
      <c r="C415" s="16" t="s">
        <v>95</v>
      </c>
      <c r="D415" s="16" t="s">
        <v>104</v>
      </c>
      <c r="E415" s="16"/>
      <c r="F415" s="16" t="s">
        <v>33</v>
      </c>
      <c r="G415" s="16">
        <v>1120</v>
      </c>
      <c r="H415" s="16">
        <v>3480</v>
      </c>
      <c r="I415" s="17" t="s">
        <v>105</v>
      </c>
      <c r="J415" s="19">
        <v>30476410</v>
      </c>
      <c r="K415" s="19">
        <v>30476410</v>
      </c>
      <c r="L415" s="19">
        <v>0</v>
      </c>
      <c r="M415" s="19">
        <v>0</v>
      </c>
      <c r="N415" s="19">
        <v>0</v>
      </c>
      <c r="O415" s="19">
        <v>30476410</v>
      </c>
      <c r="P415" s="19">
        <v>0</v>
      </c>
      <c r="Q415" s="19">
        <v>0</v>
      </c>
      <c r="R415" s="19">
        <v>0</v>
      </c>
      <c r="S415" s="19">
        <v>0</v>
      </c>
      <c r="T415" s="19">
        <v>0</v>
      </c>
      <c r="U415" s="19">
        <v>0</v>
      </c>
      <c r="V415" s="19">
        <v>30476410</v>
      </c>
      <c r="W415" s="19">
        <v>0</v>
      </c>
      <c r="X415" s="19">
        <v>30476410</v>
      </c>
      <c r="Y415" s="20">
        <v>0</v>
      </c>
      <c r="Z415" s="20">
        <v>0</v>
      </c>
      <c r="AA415" s="20">
        <v>0</v>
      </c>
      <c r="AB415" s="21">
        <v>0</v>
      </c>
    </row>
    <row r="416" spans="1:28" outlineLevel="2" x14ac:dyDescent="0.25">
      <c r="A416" s="15" t="s">
        <v>312</v>
      </c>
      <c r="B416" s="16" t="s">
        <v>30</v>
      </c>
      <c r="C416" s="16" t="s">
        <v>95</v>
      </c>
      <c r="D416" s="16" t="s">
        <v>249</v>
      </c>
      <c r="E416" s="16"/>
      <c r="F416" s="16" t="s">
        <v>33</v>
      </c>
      <c r="G416" s="16">
        <v>1120</v>
      </c>
      <c r="H416" s="16">
        <v>3480</v>
      </c>
      <c r="I416" s="17" t="s">
        <v>250</v>
      </c>
      <c r="J416" s="19">
        <v>749631</v>
      </c>
      <c r="K416" s="19">
        <v>749631</v>
      </c>
      <c r="L416" s="19">
        <v>0</v>
      </c>
      <c r="M416" s="19">
        <v>-200000</v>
      </c>
      <c r="N416" s="19">
        <v>0</v>
      </c>
      <c r="O416" s="19">
        <v>549631</v>
      </c>
      <c r="P416" s="19">
        <v>525723</v>
      </c>
      <c r="Q416" s="19">
        <v>0</v>
      </c>
      <c r="R416" s="19">
        <v>0</v>
      </c>
      <c r="S416" s="19">
        <v>0</v>
      </c>
      <c r="T416" s="19">
        <v>0</v>
      </c>
      <c r="U416" s="19">
        <v>23908</v>
      </c>
      <c r="V416" s="19">
        <v>223908</v>
      </c>
      <c r="W416" s="19">
        <v>0</v>
      </c>
      <c r="X416" s="19">
        <v>23908</v>
      </c>
      <c r="Y416" s="20">
        <v>0</v>
      </c>
      <c r="Z416" s="20">
        <v>0</v>
      </c>
      <c r="AA416" s="20">
        <v>0.95650172570324454</v>
      </c>
      <c r="AB416" s="21">
        <v>0.95650172570324454</v>
      </c>
    </row>
    <row r="417" spans="1:28" ht="45" outlineLevel="2" x14ac:dyDescent="0.25">
      <c r="A417" s="15" t="s">
        <v>312</v>
      </c>
      <c r="B417" s="16" t="s">
        <v>30</v>
      </c>
      <c r="C417" s="16" t="s">
        <v>95</v>
      </c>
      <c r="D417" s="16" t="s">
        <v>251</v>
      </c>
      <c r="E417" s="16"/>
      <c r="F417" s="16" t="s">
        <v>33</v>
      </c>
      <c r="G417" s="16">
        <v>1120</v>
      </c>
      <c r="H417" s="16">
        <v>3480</v>
      </c>
      <c r="I417" s="17" t="s">
        <v>252</v>
      </c>
      <c r="J417" s="19">
        <v>1781468</v>
      </c>
      <c r="K417" s="19">
        <v>1781468</v>
      </c>
      <c r="L417" s="19">
        <v>0</v>
      </c>
      <c r="M417" s="19">
        <v>0</v>
      </c>
      <c r="N417" s="19">
        <v>0</v>
      </c>
      <c r="O417" s="19">
        <v>1781468</v>
      </c>
      <c r="P417" s="19">
        <v>789079</v>
      </c>
      <c r="Q417" s="19">
        <v>0</v>
      </c>
      <c r="R417" s="19">
        <v>0</v>
      </c>
      <c r="S417" s="19">
        <v>0</v>
      </c>
      <c r="T417" s="19">
        <v>0</v>
      </c>
      <c r="U417" s="19">
        <v>489779</v>
      </c>
      <c r="V417" s="19">
        <v>992389</v>
      </c>
      <c r="W417" s="19">
        <v>0</v>
      </c>
      <c r="X417" s="19">
        <v>992389</v>
      </c>
      <c r="Y417" s="20">
        <v>0</v>
      </c>
      <c r="Z417" s="20">
        <v>0</v>
      </c>
      <c r="AA417" s="20">
        <v>0.44293750996369285</v>
      </c>
      <c r="AB417" s="21">
        <v>0.44293750996369285</v>
      </c>
    </row>
    <row r="418" spans="1:28" outlineLevel="2" x14ac:dyDescent="0.25">
      <c r="A418" s="15" t="s">
        <v>312</v>
      </c>
      <c r="B418" s="16" t="s">
        <v>30</v>
      </c>
      <c r="C418" s="16" t="s">
        <v>95</v>
      </c>
      <c r="D418" s="16" t="s">
        <v>106</v>
      </c>
      <c r="E418" s="16"/>
      <c r="F418" s="16" t="s">
        <v>33</v>
      </c>
      <c r="G418" s="16">
        <v>1120</v>
      </c>
      <c r="H418" s="16">
        <v>3480</v>
      </c>
      <c r="I418" s="17" t="s">
        <v>107</v>
      </c>
      <c r="J418" s="19">
        <v>7272705</v>
      </c>
      <c r="K418" s="19">
        <v>7272705</v>
      </c>
      <c r="L418" s="19">
        <v>0</v>
      </c>
      <c r="M418" s="19">
        <v>-3850570</v>
      </c>
      <c r="N418" s="19">
        <v>0</v>
      </c>
      <c r="O418" s="19">
        <v>3422135</v>
      </c>
      <c r="P418" s="19">
        <v>2463783</v>
      </c>
      <c r="Q418" s="19">
        <v>0</v>
      </c>
      <c r="R418" s="19">
        <v>0</v>
      </c>
      <c r="S418" s="19">
        <v>0</v>
      </c>
      <c r="T418" s="19">
        <v>0</v>
      </c>
      <c r="U418" s="19">
        <v>38556</v>
      </c>
      <c r="V418" s="19">
        <v>4808922</v>
      </c>
      <c r="W418" s="19">
        <v>0</v>
      </c>
      <c r="X418" s="19">
        <v>958352</v>
      </c>
      <c r="Y418" s="20">
        <v>0</v>
      </c>
      <c r="Z418" s="20">
        <v>0</v>
      </c>
      <c r="AA418" s="20">
        <v>0.71995494041000718</v>
      </c>
      <c r="AB418" s="21">
        <v>0.71995494041000718</v>
      </c>
    </row>
    <row r="419" spans="1:28" outlineLevel="2" x14ac:dyDescent="0.25">
      <c r="A419" s="15" t="s">
        <v>312</v>
      </c>
      <c r="B419" s="16" t="s">
        <v>30</v>
      </c>
      <c r="C419" s="16" t="s">
        <v>95</v>
      </c>
      <c r="D419" s="16" t="s">
        <v>108</v>
      </c>
      <c r="E419" s="16"/>
      <c r="F419" s="16" t="s">
        <v>33</v>
      </c>
      <c r="G419" s="16">
        <v>1120</v>
      </c>
      <c r="H419" s="16">
        <v>3480</v>
      </c>
      <c r="I419" s="17" t="s">
        <v>109</v>
      </c>
      <c r="J419" s="19">
        <v>2076740</v>
      </c>
      <c r="K419" s="19">
        <v>2076740</v>
      </c>
      <c r="L419" s="19">
        <v>0</v>
      </c>
      <c r="M419" s="19">
        <v>-661290</v>
      </c>
      <c r="N419" s="19">
        <v>0</v>
      </c>
      <c r="O419" s="19">
        <v>1415450</v>
      </c>
      <c r="P419" s="19">
        <v>0</v>
      </c>
      <c r="Q419" s="19">
        <v>0</v>
      </c>
      <c r="R419" s="19">
        <v>0</v>
      </c>
      <c r="S419" s="19">
        <v>0</v>
      </c>
      <c r="T419" s="19">
        <v>0</v>
      </c>
      <c r="U419" s="19">
        <v>1950</v>
      </c>
      <c r="V419" s="19">
        <v>2076740</v>
      </c>
      <c r="W419" s="19">
        <v>0</v>
      </c>
      <c r="X419" s="19">
        <v>1415450</v>
      </c>
      <c r="Y419" s="20">
        <v>0</v>
      </c>
      <c r="Z419" s="20">
        <v>0</v>
      </c>
      <c r="AA419" s="20">
        <v>0</v>
      </c>
      <c r="AB419" s="21">
        <v>0</v>
      </c>
    </row>
    <row r="420" spans="1:28" ht="30" outlineLevel="2" x14ac:dyDescent="0.25">
      <c r="A420" s="15" t="s">
        <v>312</v>
      </c>
      <c r="B420" s="16" t="s">
        <v>30</v>
      </c>
      <c r="C420" s="16" t="s">
        <v>95</v>
      </c>
      <c r="D420" s="16" t="s">
        <v>110</v>
      </c>
      <c r="E420" s="16"/>
      <c r="F420" s="16" t="s">
        <v>33</v>
      </c>
      <c r="G420" s="16">
        <v>1120</v>
      </c>
      <c r="H420" s="16">
        <v>3480</v>
      </c>
      <c r="I420" s="17" t="s">
        <v>111</v>
      </c>
      <c r="J420" s="19">
        <v>42977300</v>
      </c>
      <c r="K420" s="19">
        <v>42977300</v>
      </c>
      <c r="L420" s="19">
        <v>0</v>
      </c>
      <c r="M420" s="19">
        <v>0</v>
      </c>
      <c r="N420" s="19">
        <v>0</v>
      </c>
      <c r="O420" s="19">
        <v>42977300</v>
      </c>
      <c r="P420" s="19">
        <v>0</v>
      </c>
      <c r="Q420" s="19">
        <v>7.0000000000000007E-2</v>
      </c>
      <c r="R420" s="19">
        <v>0</v>
      </c>
      <c r="S420" s="19">
        <v>8849841.0199999996</v>
      </c>
      <c r="T420" s="19">
        <v>8849841.0199999996</v>
      </c>
      <c r="U420" s="19">
        <v>12547763.91</v>
      </c>
      <c r="V420" s="19">
        <v>34127458.909999996</v>
      </c>
      <c r="W420" s="19">
        <v>0</v>
      </c>
      <c r="X420" s="19">
        <v>34127458.909999996</v>
      </c>
      <c r="Y420" s="20">
        <v>0.20591896233593082</v>
      </c>
      <c r="Z420" s="20">
        <v>0.20591896233593082</v>
      </c>
      <c r="AA420" s="20">
        <v>1.6287668141088437E-9</v>
      </c>
      <c r="AB420" s="21">
        <v>0.20591896396469764</v>
      </c>
    </row>
    <row r="421" spans="1:28" ht="30" outlineLevel="2" x14ac:dyDescent="0.25">
      <c r="A421" s="15" t="s">
        <v>312</v>
      </c>
      <c r="B421" s="16" t="s">
        <v>30</v>
      </c>
      <c r="C421" s="16" t="s">
        <v>95</v>
      </c>
      <c r="D421" s="16" t="s">
        <v>112</v>
      </c>
      <c r="E421" s="16"/>
      <c r="F421" s="16" t="s">
        <v>33</v>
      </c>
      <c r="G421" s="16">
        <v>1120</v>
      </c>
      <c r="H421" s="16">
        <v>3480</v>
      </c>
      <c r="I421" s="17" t="s">
        <v>113</v>
      </c>
      <c r="J421" s="19">
        <v>1914194</v>
      </c>
      <c r="K421" s="19">
        <v>1914194</v>
      </c>
      <c r="L421" s="19">
        <v>0</v>
      </c>
      <c r="M421" s="19">
        <v>-538899</v>
      </c>
      <c r="N421" s="19">
        <v>0</v>
      </c>
      <c r="O421" s="19">
        <v>1375295</v>
      </c>
      <c r="P421" s="19">
        <v>1374339</v>
      </c>
      <c r="Q421" s="19">
        <v>0</v>
      </c>
      <c r="R421" s="19">
        <v>0</v>
      </c>
      <c r="S421" s="19">
        <v>0</v>
      </c>
      <c r="T421" s="19">
        <v>0</v>
      </c>
      <c r="U421" s="19">
        <v>956</v>
      </c>
      <c r="V421" s="19">
        <v>539855</v>
      </c>
      <c r="W421" s="19">
        <v>0</v>
      </c>
      <c r="X421" s="19">
        <v>956</v>
      </c>
      <c r="Y421" s="20">
        <v>0</v>
      </c>
      <c r="Z421" s="20">
        <v>0</v>
      </c>
      <c r="AA421" s="20">
        <v>0.99930487640833421</v>
      </c>
      <c r="AB421" s="21">
        <v>0.99930487640833421</v>
      </c>
    </row>
    <row r="422" spans="1:28" ht="30" outlineLevel="2" x14ac:dyDescent="0.25">
      <c r="A422" s="15" t="s">
        <v>312</v>
      </c>
      <c r="B422" s="16" t="s">
        <v>30</v>
      </c>
      <c r="C422" s="16" t="s">
        <v>95</v>
      </c>
      <c r="D422" s="16" t="s">
        <v>114</v>
      </c>
      <c r="E422" s="16"/>
      <c r="F422" s="16" t="s">
        <v>33</v>
      </c>
      <c r="G422" s="16">
        <v>1120</v>
      </c>
      <c r="H422" s="16">
        <v>3480</v>
      </c>
      <c r="I422" s="17" t="s">
        <v>115</v>
      </c>
      <c r="J422" s="19">
        <v>62093574</v>
      </c>
      <c r="K422" s="19">
        <v>62093574</v>
      </c>
      <c r="L422" s="19">
        <v>0</v>
      </c>
      <c r="M422" s="19">
        <v>0</v>
      </c>
      <c r="N422" s="19">
        <v>0</v>
      </c>
      <c r="O422" s="19">
        <v>62093574</v>
      </c>
      <c r="P422" s="19">
        <v>40733999</v>
      </c>
      <c r="Q422" s="19">
        <v>0</v>
      </c>
      <c r="R422" s="19">
        <v>0</v>
      </c>
      <c r="S422" s="19">
        <v>334496.93</v>
      </c>
      <c r="T422" s="19">
        <v>334496.93</v>
      </c>
      <c r="U422" s="19">
        <v>2303009.0699999998</v>
      </c>
      <c r="V422" s="19">
        <v>21025078.07</v>
      </c>
      <c r="W422" s="19">
        <v>0</v>
      </c>
      <c r="X422" s="19">
        <v>21025078.07</v>
      </c>
      <c r="Y422" s="20">
        <v>5.3869814290283882E-3</v>
      </c>
      <c r="Z422" s="20">
        <v>5.3869814290283882E-3</v>
      </c>
      <c r="AA422" s="20">
        <v>0.65600989564556234</v>
      </c>
      <c r="AB422" s="21">
        <v>0.66139687707459072</v>
      </c>
    </row>
    <row r="423" spans="1:28" outlineLevel="2" x14ac:dyDescent="0.25">
      <c r="A423" s="15" t="s">
        <v>312</v>
      </c>
      <c r="B423" s="16" t="s">
        <v>30</v>
      </c>
      <c r="C423" s="16" t="s">
        <v>95</v>
      </c>
      <c r="D423" s="16" t="s">
        <v>116</v>
      </c>
      <c r="E423" s="16"/>
      <c r="F423" s="16" t="s">
        <v>33</v>
      </c>
      <c r="G423" s="16">
        <v>1120</v>
      </c>
      <c r="H423" s="16">
        <v>3480</v>
      </c>
      <c r="I423" s="17" t="s">
        <v>117</v>
      </c>
      <c r="J423" s="19">
        <v>14149315</v>
      </c>
      <c r="K423" s="19">
        <v>14149315</v>
      </c>
      <c r="L423" s="19">
        <v>0</v>
      </c>
      <c r="M423" s="19">
        <v>0</v>
      </c>
      <c r="N423" s="19">
        <v>0</v>
      </c>
      <c r="O423" s="19">
        <v>14149315</v>
      </c>
      <c r="P423" s="19">
        <v>13537778</v>
      </c>
      <c r="Q423" s="19">
        <v>0</v>
      </c>
      <c r="R423" s="19">
        <v>0</v>
      </c>
      <c r="S423" s="19">
        <v>0</v>
      </c>
      <c r="T423" s="19">
        <v>0</v>
      </c>
      <c r="U423" s="19">
        <v>611537</v>
      </c>
      <c r="V423" s="19">
        <v>611537</v>
      </c>
      <c r="W423" s="19">
        <v>0</v>
      </c>
      <c r="X423" s="19">
        <v>611537</v>
      </c>
      <c r="Y423" s="20">
        <v>0</v>
      </c>
      <c r="Z423" s="20">
        <v>0</v>
      </c>
      <c r="AA423" s="20">
        <v>0.95677974516787567</v>
      </c>
      <c r="AB423" s="21">
        <v>0.95677974516787567</v>
      </c>
    </row>
    <row r="424" spans="1:28" outlineLevel="2" x14ac:dyDescent="0.25">
      <c r="A424" s="15" t="s">
        <v>312</v>
      </c>
      <c r="B424" s="16" t="s">
        <v>30</v>
      </c>
      <c r="C424" s="16" t="s">
        <v>95</v>
      </c>
      <c r="D424" s="16" t="s">
        <v>118</v>
      </c>
      <c r="E424" s="16"/>
      <c r="F424" s="16" t="s">
        <v>33</v>
      </c>
      <c r="G424" s="16">
        <v>1120</v>
      </c>
      <c r="H424" s="16">
        <v>3480</v>
      </c>
      <c r="I424" s="17" t="s">
        <v>119</v>
      </c>
      <c r="J424" s="19">
        <v>60459606</v>
      </c>
      <c r="K424" s="19">
        <v>60459606</v>
      </c>
      <c r="L424" s="19">
        <v>0</v>
      </c>
      <c r="M424" s="19">
        <v>5650759</v>
      </c>
      <c r="N424" s="19">
        <v>0</v>
      </c>
      <c r="O424" s="19">
        <v>66110365</v>
      </c>
      <c r="P424" s="19">
        <v>31019804</v>
      </c>
      <c r="Q424" s="19">
        <v>0</v>
      </c>
      <c r="R424" s="19">
        <v>0</v>
      </c>
      <c r="S424" s="19">
        <v>4399564.5999999996</v>
      </c>
      <c r="T424" s="19">
        <v>4399564.5999999996</v>
      </c>
      <c r="U424" s="19">
        <v>2220464.4</v>
      </c>
      <c r="V424" s="19">
        <v>25040237.399999999</v>
      </c>
      <c r="W424" s="19">
        <v>0</v>
      </c>
      <c r="X424" s="19">
        <v>30690996.399999999</v>
      </c>
      <c r="Y424" s="20">
        <v>7.2768661443146018E-2</v>
      </c>
      <c r="Z424" s="20">
        <v>6.6548787016982885E-2</v>
      </c>
      <c r="AA424" s="20">
        <v>0.46921241472498298</v>
      </c>
      <c r="AB424" s="21">
        <v>0.53576120174196584</v>
      </c>
    </row>
    <row r="425" spans="1:28" ht="30" outlineLevel="2" x14ac:dyDescent="0.25">
      <c r="A425" s="15" t="s">
        <v>312</v>
      </c>
      <c r="B425" s="16" t="s">
        <v>30</v>
      </c>
      <c r="C425" s="16" t="s">
        <v>95</v>
      </c>
      <c r="D425" s="16" t="s">
        <v>120</v>
      </c>
      <c r="E425" s="16"/>
      <c r="F425" s="16" t="s">
        <v>33</v>
      </c>
      <c r="G425" s="16">
        <v>1120</v>
      </c>
      <c r="H425" s="16">
        <v>3480</v>
      </c>
      <c r="I425" s="17" t="s">
        <v>121</v>
      </c>
      <c r="J425" s="19">
        <v>1270785</v>
      </c>
      <c r="K425" s="19">
        <v>1270785</v>
      </c>
      <c r="L425" s="19">
        <v>0</v>
      </c>
      <c r="M425" s="19">
        <v>0</v>
      </c>
      <c r="N425" s="19">
        <v>0</v>
      </c>
      <c r="O425" s="19">
        <v>1270785</v>
      </c>
      <c r="P425" s="19">
        <v>1269359</v>
      </c>
      <c r="Q425" s="19">
        <v>0</v>
      </c>
      <c r="R425" s="19">
        <v>0</v>
      </c>
      <c r="S425" s="19">
        <v>0</v>
      </c>
      <c r="T425" s="19">
        <v>0</v>
      </c>
      <c r="U425" s="19">
        <v>1426</v>
      </c>
      <c r="V425" s="19">
        <v>1426</v>
      </c>
      <c r="W425" s="19">
        <v>0</v>
      </c>
      <c r="X425" s="19">
        <v>1426</v>
      </c>
      <c r="Y425" s="20">
        <v>0</v>
      </c>
      <c r="Z425" s="20">
        <v>0</v>
      </c>
      <c r="AA425" s="20">
        <v>0.9988778589611933</v>
      </c>
      <c r="AB425" s="21">
        <v>0.9988778589611933</v>
      </c>
    </row>
    <row r="426" spans="1:28" ht="30" outlineLevel="2" x14ac:dyDescent="0.25">
      <c r="A426" s="15" t="s">
        <v>312</v>
      </c>
      <c r="B426" s="16" t="s">
        <v>30</v>
      </c>
      <c r="C426" s="16" t="s">
        <v>95</v>
      </c>
      <c r="D426" s="16" t="s">
        <v>267</v>
      </c>
      <c r="E426" s="16"/>
      <c r="F426" s="16" t="s">
        <v>33</v>
      </c>
      <c r="G426" s="16">
        <v>1120</v>
      </c>
      <c r="H426" s="16">
        <v>3480</v>
      </c>
      <c r="I426" s="17" t="s">
        <v>268</v>
      </c>
      <c r="J426" s="19">
        <v>9263000</v>
      </c>
      <c r="K426" s="19">
        <v>9263000</v>
      </c>
      <c r="L426" s="19">
        <v>0</v>
      </c>
      <c r="M426" s="19">
        <v>0</v>
      </c>
      <c r="N426" s="19">
        <v>0</v>
      </c>
      <c r="O426" s="19">
        <v>9263000</v>
      </c>
      <c r="P426" s="19">
        <v>7234899</v>
      </c>
      <c r="Q426" s="19">
        <v>0</v>
      </c>
      <c r="R426" s="19">
        <v>0</v>
      </c>
      <c r="S426" s="19">
        <v>0</v>
      </c>
      <c r="T426" s="19">
        <v>0</v>
      </c>
      <c r="U426" s="19">
        <v>2028101</v>
      </c>
      <c r="V426" s="19">
        <v>2028101</v>
      </c>
      <c r="W426" s="19">
        <v>0</v>
      </c>
      <c r="X426" s="19">
        <v>2028101</v>
      </c>
      <c r="Y426" s="20">
        <v>0</v>
      </c>
      <c r="Z426" s="20">
        <v>0</v>
      </c>
      <c r="AA426" s="20">
        <v>0.78105354636726765</v>
      </c>
      <c r="AB426" s="21">
        <v>0.78105354636726765</v>
      </c>
    </row>
    <row r="427" spans="1:28" ht="30" outlineLevel="2" x14ac:dyDescent="0.25">
      <c r="A427" s="15" t="s">
        <v>312</v>
      </c>
      <c r="B427" s="16" t="s">
        <v>30</v>
      </c>
      <c r="C427" s="16" t="s">
        <v>95</v>
      </c>
      <c r="D427" s="16" t="s">
        <v>122</v>
      </c>
      <c r="E427" s="16"/>
      <c r="F427" s="16" t="s">
        <v>33</v>
      </c>
      <c r="G427" s="16">
        <v>1120</v>
      </c>
      <c r="H427" s="16">
        <v>3480</v>
      </c>
      <c r="I427" s="17" t="s">
        <v>123</v>
      </c>
      <c r="J427" s="19">
        <v>20473906</v>
      </c>
      <c r="K427" s="19">
        <v>20473906</v>
      </c>
      <c r="L427" s="19">
        <v>0</v>
      </c>
      <c r="M427" s="19">
        <v>0</v>
      </c>
      <c r="N427" s="19">
        <v>0</v>
      </c>
      <c r="O427" s="19">
        <v>20473906</v>
      </c>
      <c r="P427" s="19">
        <v>0</v>
      </c>
      <c r="Q427" s="19">
        <v>4663435.42</v>
      </c>
      <c r="R427" s="19">
        <v>0</v>
      </c>
      <c r="S427" s="19">
        <v>0</v>
      </c>
      <c r="T427" s="19">
        <v>0</v>
      </c>
      <c r="U427" s="19">
        <v>1752847.58</v>
      </c>
      <c r="V427" s="19">
        <v>15810470.58</v>
      </c>
      <c r="W427" s="19">
        <v>0</v>
      </c>
      <c r="X427" s="19">
        <v>15810470.58</v>
      </c>
      <c r="Y427" s="20">
        <v>0</v>
      </c>
      <c r="Z427" s="20">
        <v>0</v>
      </c>
      <c r="AA427" s="20">
        <v>0.2277745839020654</v>
      </c>
      <c r="AB427" s="21">
        <v>0.2277745839020654</v>
      </c>
    </row>
    <row r="428" spans="1:28" ht="30" outlineLevel="2" x14ac:dyDescent="0.25">
      <c r="A428" s="15" t="s">
        <v>317</v>
      </c>
      <c r="B428" s="16" t="s">
        <v>30</v>
      </c>
      <c r="C428" s="16" t="s">
        <v>95</v>
      </c>
      <c r="D428" s="16" t="s">
        <v>110</v>
      </c>
      <c r="E428" s="16"/>
      <c r="F428" s="16" t="s">
        <v>33</v>
      </c>
      <c r="G428" s="16">
        <v>1120</v>
      </c>
      <c r="H428" s="16">
        <v>3460</v>
      </c>
      <c r="I428" s="17" t="s">
        <v>111</v>
      </c>
      <c r="J428" s="19">
        <v>257496</v>
      </c>
      <c r="K428" s="19">
        <v>257496</v>
      </c>
      <c r="L428" s="19">
        <v>0</v>
      </c>
      <c r="M428" s="19">
        <v>0</v>
      </c>
      <c r="N428" s="19">
        <v>0</v>
      </c>
      <c r="O428" s="19">
        <v>257496</v>
      </c>
      <c r="P428" s="19">
        <v>0</v>
      </c>
      <c r="Q428" s="19">
        <v>0</v>
      </c>
      <c r="R428" s="19">
        <v>0</v>
      </c>
      <c r="S428" s="19">
        <v>0</v>
      </c>
      <c r="T428" s="19">
        <v>0</v>
      </c>
      <c r="U428" s="19">
        <v>257496</v>
      </c>
      <c r="V428" s="19">
        <v>257496</v>
      </c>
      <c r="W428" s="19">
        <v>0</v>
      </c>
      <c r="X428" s="19">
        <v>257496</v>
      </c>
      <c r="Y428" s="20">
        <v>0</v>
      </c>
      <c r="Z428" s="20">
        <v>0</v>
      </c>
      <c r="AA428" s="20">
        <v>0</v>
      </c>
      <c r="AB428" s="21">
        <v>0</v>
      </c>
    </row>
    <row r="429" spans="1:28" ht="30" outlineLevel="2" x14ac:dyDescent="0.25">
      <c r="A429" s="15" t="s">
        <v>317</v>
      </c>
      <c r="B429" s="16" t="s">
        <v>30</v>
      </c>
      <c r="C429" s="16" t="s">
        <v>95</v>
      </c>
      <c r="D429" s="16" t="s">
        <v>114</v>
      </c>
      <c r="E429" s="16"/>
      <c r="F429" s="16" t="s">
        <v>33</v>
      </c>
      <c r="G429" s="16">
        <v>1120</v>
      </c>
      <c r="H429" s="16">
        <v>3460</v>
      </c>
      <c r="I429" s="17" t="s">
        <v>115</v>
      </c>
      <c r="J429" s="19">
        <v>585804</v>
      </c>
      <c r="K429" s="19">
        <v>585804</v>
      </c>
      <c r="L429" s="19">
        <v>0</v>
      </c>
      <c r="M429" s="19">
        <v>0</v>
      </c>
      <c r="N429" s="19">
        <v>0</v>
      </c>
      <c r="O429" s="19">
        <v>585804</v>
      </c>
      <c r="P429" s="19">
        <v>553500</v>
      </c>
      <c r="Q429" s="19">
        <v>0</v>
      </c>
      <c r="R429" s="19">
        <v>0</v>
      </c>
      <c r="S429" s="19">
        <v>0</v>
      </c>
      <c r="T429" s="19">
        <v>0</v>
      </c>
      <c r="U429" s="19">
        <v>32304</v>
      </c>
      <c r="V429" s="19">
        <v>32304</v>
      </c>
      <c r="W429" s="19">
        <v>0</v>
      </c>
      <c r="X429" s="19">
        <v>32304</v>
      </c>
      <c r="Y429" s="20">
        <v>0</v>
      </c>
      <c r="Z429" s="20">
        <v>0</v>
      </c>
      <c r="AA429" s="20">
        <v>0.94485527582604423</v>
      </c>
      <c r="AB429" s="21">
        <v>0.94485527582604423</v>
      </c>
    </row>
    <row r="430" spans="1:28" outlineLevel="2" x14ac:dyDescent="0.25">
      <c r="A430" s="15" t="s">
        <v>317</v>
      </c>
      <c r="B430" s="16" t="s">
        <v>30</v>
      </c>
      <c r="C430" s="16" t="s">
        <v>95</v>
      </c>
      <c r="D430" s="16" t="s">
        <v>118</v>
      </c>
      <c r="E430" s="16"/>
      <c r="F430" s="16" t="s">
        <v>33</v>
      </c>
      <c r="G430" s="16">
        <v>1120</v>
      </c>
      <c r="H430" s="16">
        <v>3460</v>
      </c>
      <c r="I430" s="17" t="s">
        <v>119</v>
      </c>
      <c r="J430" s="19">
        <v>382077</v>
      </c>
      <c r="K430" s="19">
        <v>382077</v>
      </c>
      <c r="L430" s="19">
        <v>0</v>
      </c>
      <c r="M430" s="19">
        <v>0</v>
      </c>
      <c r="N430" s="19">
        <v>0</v>
      </c>
      <c r="O430" s="19">
        <v>382077</v>
      </c>
      <c r="P430" s="19">
        <v>0</v>
      </c>
      <c r="Q430" s="19">
        <v>0</v>
      </c>
      <c r="R430" s="19">
        <v>0</v>
      </c>
      <c r="S430" s="19">
        <v>0</v>
      </c>
      <c r="T430" s="19">
        <v>0</v>
      </c>
      <c r="U430" s="19">
        <v>382077</v>
      </c>
      <c r="V430" s="19">
        <v>382077</v>
      </c>
      <c r="W430" s="19">
        <v>0</v>
      </c>
      <c r="X430" s="19">
        <v>382077</v>
      </c>
      <c r="Y430" s="20">
        <v>0</v>
      </c>
      <c r="Z430" s="20">
        <v>0</v>
      </c>
      <c r="AA430" s="20">
        <v>0</v>
      </c>
      <c r="AB430" s="21">
        <v>0</v>
      </c>
    </row>
    <row r="431" spans="1:28" outlineLevel="1" x14ac:dyDescent="0.25">
      <c r="A431" s="37"/>
      <c r="B431" s="37"/>
      <c r="C431" s="45" t="s">
        <v>464</v>
      </c>
      <c r="D431" s="37"/>
      <c r="E431" s="37"/>
      <c r="F431" s="37"/>
      <c r="G431" s="37"/>
      <c r="H431" s="37"/>
      <c r="I431" s="38"/>
      <c r="J431" s="40">
        <f>SUBTOTAL(9,J346:J430)</f>
        <v>1519010591</v>
      </c>
      <c r="K431" s="40">
        <f>SUBTOTAL(9,K346:K430)</f>
        <v>1519010591</v>
      </c>
      <c r="L431" s="40">
        <f>SUBTOTAL(9,L346:L430)</f>
        <v>0</v>
      </c>
      <c r="M431" s="40">
        <f>SUBTOTAL(9,M346:M430)</f>
        <v>0</v>
      </c>
      <c r="N431" s="40">
        <f>SUM(N346:N430)</f>
        <v>0</v>
      </c>
      <c r="O431" s="40">
        <f>SUBTOTAL(9,O346:O430)</f>
        <v>1519010591</v>
      </c>
      <c r="P431" s="40">
        <f>SUBTOTAL(9,P346:P430)</f>
        <v>464549220.94999999</v>
      </c>
      <c r="Q431" s="40">
        <f>SUBTOTAL(9,Q346:Q430)</f>
        <v>129012571.63</v>
      </c>
      <c r="R431" s="40">
        <f>SUBTOTAL(9,R346:R430)</f>
        <v>5060140</v>
      </c>
      <c r="S431" s="40">
        <f>SUBTOTAL(9,S346:S430)</f>
        <v>60902107.030000001</v>
      </c>
      <c r="T431" s="40">
        <f>SUBTOTAL(9,T346:T430)</f>
        <v>60902107.030000001</v>
      </c>
      <c r="U431" s="40">
        <f>SUBTOTAL(9,U346:U430)</f>
        <v>194011809.39000002</v>
      </c>
      <c r="V431" s="40">
        <f>SUBTOTAL(9,V346:V430)</f>
        <v>859486551.3900001</v>
      </c>
      <c r="W431" s="40">
        <f>SUBTOTAL(9,W346:W430)</f>
        <v>0</v>
      </c>
      <c r="X431" s="40">
        <f>SUBTOTAL(9,X346:X430)</f>
        <v>859486551.38999999</v>
      </c>
      <c r="Y431" s="41">
        <f>(S431/(K431))</f>
        <v>4.0093273470797018E-2</v>
      </c>
      <c r="Z431" s="41">
        <f>(S431/(O431))</f>
        <v>4.0093273470797018E-2</v>
      </c>
      <c r="AA431" s="41">
        <f>((P431+Q431+R431)/(O431))</f>
        <v>0.39408674049198905</v>
      </c>
      <c r="AB431" s="41">
        <f>Z431+AA431</f>
        <v>0.43418001396278605</v>
      </c>
    </row>
    <row r="432" spans="1:28" outlineLevel="2" x14ac:dyDescent="0.25">
      <c r="A432" s="15" t="s">
        <v>29</v>
      </c>
      <c r="B432" s="16" t="s">
        <v>30</v>
      </c>
      <c r="C432" s="16" t="s">
        <v>124</v>
      </c>
      <c r="D432" s="16" t="s">
        <v>125</v>
      </c>
      <c r="E432" s="16"/>
      <c r="F432" s="16">
        <v>280</v>
      </c>
      <c r="G432" s="16">
        <v>2210</v>
      </c>
      <c r="H432" s="16">
        <v>3480</v>
      </c>
      <c r="I432" s="17" t="s">
        <v>126</v>
      </c>
      <c r="J432" s="19">
        <v>4668205</v>
      </c>
      <c r="K432" s="19">
        <v>4668205</v>
      </c>
      <c r="L432" s="19">
        <v>0</v>
      </c>
      <c r="M432" s="19">
        <v>0</v>
      </c>
      <c r="N432" s="19">
        <v>0</v>
      </c>
      <c r="O432" s="19">
        <v>4668205</v>
      </c>
      <c r="P432" s="19">
        <v>3595611</v>
      </c>
      <c r="Q432" s="19">
        <v>0</v>
      </c>
      <c r="R432" s="19">
        <v>0</v>
      </c>
      <c r="S432" s="19">
        <v>0</v>
      </c>
      <c r="T432" s="19">
        <v>0</v>
      </c>
      <c r="U432" s="19">
        <v>1072594</v>
      </c>
      <c r="V432" s="19">
        <v>1072594</v>
      </c>
      <c r="W432" s="19">
        <v>0</v>
      </c>
      <c r="X432" s="19">
        <v>1072594</v>
      </c>
      <c r="Y432" s="20">
        <v>0</v>
      </c>
      <c r="Z432" s="20">
        <v>0</v>
      </c>
      <c r="AA432" s="20">
        <v>0.77023416923635535</v>
      </c>
      <c r="AB432" s="21">
        <v>0.77023416923635535</v>
      </c>
    </row>
    <row r="433" spans="1:28" outlineLevel="2" x14ac:dyDescent="0.25">
      <c r="A433" s="15" t="s">
        <v>29</v>
      </c>
      <c r="B433" s="16" t="s">
        <v>30</v>
      </c>
      <c r="C433" s="16" t="s">
        <v>124</v>
      </c>
      <c r="D433" s="16" t="s">
        <v>127</v>
      </c>
      <c r="E433" s="16"/>
      <c r="F433" s="16">
        <v>280</v>
      </c>
      <c r="G433" s="16">
        <v>2210</v>
      </c>
      <c r="H433" s="16">
        <v>3480</v>
      </c>
      <c r="I433" s="17" t="s">
        <v>128</v>
      </c>
      <c r="J433" s="19">
        <v>4772573</v>
      </c>
      <c r="K433" s="19">
        <v>4772573</v>
      </c>
      <c r="L433" s="19">
        <v>0</v>
      </c>
      <c r="M433" s="19">
        <v>0</v>
      </c>
      <c r="N433" s="19">
        <v>0</v>
      </c>
      <c r="O433" s="19">
        <v>4772573</v>
      </c>
      <c r="P433" s="19">
        <v>0</v>
      </c>
      <c r="Q433" s="19">
        <v>0</v>
      </c>
      <c r="R433" s="19">
        <v>0</v>
      </c>
      <c r="S433" s="19">
        <v>0</v>
      </c>
      <c r="T433" s="19">
        <v>0</v>
      </c>
      <c r="U433" s="19">
        <v>4772573</v>
      </c>
      <c r="V433" s="19">
        <v>4772573</v>
      </c>
      <c r="W433" s="19">
        <v>0</v>
      </c>
      <c r="X433" s="19">
        <v>4772573</v>
      </c>
      <c r="Y433" s="20">
        <v>0</v>
      </c>
      <c r="Z433" s="20">
        <v>0</v>
      </c>
      <c r="AA433" s="20">
        <v>0</v>
      </c>
      <c r="AB433" s="21">
        <v>0</v>
      </c>
    </row>
    <row r="434" spans="1:28" outlineLevel="2" x14ac:dyDescent="0.25">
      <c r="A434" s="15" t="s">
        <v>29</v>
      </c>
      <c r="B434" s="16" t="s">
        <v>30</v>
      </c>
      <c r="C434" s="16" t="s">
        <v>124</v>
      </c>
      <c r="D434" s="16" t="s">
        <v>129</v>
      </c>
      <c r="E434" s="16"/>
      <c r="F434" s="16">
        <v>280</v>
      </c>
      <c r="G434" s="16">
        <v>2210</v>
      </c>
      <c r="H434" s="16">
        <v>3480</v>
      </c>
      <c r="I434" s="17" t="s">
        <v>130</v>
      </c>
      <c r="J434" s="19">
        <v>4215822</v>
      </c>
      <c r="K434" s="19">
        <v>4215822</v>
      </c>
      <c r="L434" s="19">
        <v>0</v>
      </c>
      <c r="M434" s="19">
        <v>0</v>
      </c>
      <c r="N434" s="19">
        <v>0</v>
      </c>
      <c r="O434" s="19">
        <v>4215822</v>
      </c>
      <c r="P434" s="19">
        <v>4118513</v>
      </c>
      <c r="Q434" s="19">
        <v>0</v>
      </c>
      <c r="R434" s="19">
        <v>0</v>
      </c>
      <c r="S434" s="19">
        <v>0</v>
      </c>
      <c r="T434" s="19">
        <v>0</v>
      </c>
      <c r="U434" s="19">
        <v>97309</v>
      </c>
      <c r="V434" s="19">
        <v>97309</v>
      </c>
      <c r="W434" s="19">
        <v>0</v>
      </c>
      <c r="X434" s="19">
        <v>97309</v>
      </c>
      <c r="Y434" s="20">
        <v>0</v>
      </c>
      <c r="Z434" s="20">
        <v>0</v>
      </c>
      <c r="AA434" s="20">
        <v>0.97691814312843384</v>
      </c>
      <c r="AB434" s="21">
        <v>0.97691814312843384</v>
      </c>
    </row>
    <row r="435" spans="1:28" ht="30" outlineLevel="2" x14ac:dyDescent="0.25">
      <c r="A435" s="15" t="s">
        <v>29</v>
      </c>
      <c r="B435" s="16" t="s">
        <v>30</v>
      </c>
      <c r="C435" s="16" t="s">
        <v>124</v>
      </c>
      <c r="D435" s="16" t="s">
        <v>131</v>
      </c>
      <c r="E435" s="16"/>
      <c r="F435" s="16">
        <v>280</v>
      </c>
      <c r="G435" s="16">
        <v>2210</v>
      </c>
      <c r="H435" s="16">
        <v>3480</v>
      </c>
      <c r="I435" s="17" t="s">
        <v>132</v>
      </c>
      <c r="J435" s="19">
        <v>2450400</v>
      </c>
      <c r="K435" s="19">
        <v>2450400</v>
      </c>
      <c r="L435" s="19">
        <v>0</v>
      </c>
      <c r="M435" s="19">
        <v>0</v>
      </c>
      <c r="N435" s="19">
        <v>0</v>
      </c>
      <c r="O435" s="19">
        <v>2450400</v>
      </c>
      <c r="P435" s="19">
        <v>0</v>
      </c>
      <c r="Q435" s="19">
        <v>0</v>
      </c>
      <c r="R435" s="19">
        <v>0</v>
      </c>
      <c r="S435" s="19">
        <v>180800</v>
      </c>
      <c r="T435" s="19">
        <v>180800</v>
      </c>
      <c r="U435" s="19">
        <v>2269600</v>
      </c>
      <c r="V435" s="19">
        <v>2269600</v>
      </c>
      <c r="W435" s="19">
        <v>0</v>
      </c>
      <c r="X435" s="19">
        <v>2269600</v>
      </c>
      <c r="Y435" s="20">
        <v>7.378387202089455E-2</v>
      </c>
      <c r="Z435" s="20">
        <v>7.378387202089455E-2</v>
      </c>
      <c r="AA435" s="20">
        <v>0</v>
      </c>
      <c r="AB435" s="21">
        <v>7.378387202089455E-2</v>
      </c>
    </row>
    <row r="436" spans="1:28" ht="30" outlineLevel="2" x14ac:dyDescent="0.25">
      <c r="A436" s="15" t="s">
        <v>29</v>
      </c>
      <c r="B436" s="16" t="s">
        <v>30</v>
      </c>
      <c r="C436" s="16" t="s">
        <v>124</v>
      </c>
      <c r="D436" s="16" t="s">
        <v>133</v>
      </c>
      <c r="E436" s="16"/>
      <c r="F436" s="16">
        <v>280</v>
      </c>
      <c r="G436" s="16">
        <v>2210</v>
      </c>
      <c r="H436" s="16">
        <v>3480</v>
      </c>
      <c r="I436" s="17" t="s">
        <v>134</v>
      </c>
      <c r="J436" s="19">
        <v>741838</v>
      </c>
      <c r="K436" s="19">
        <v>741838</v>
      </c>
      <c r="L436" s="19">
        <v>0</v>
      </c>
      <c r="M436" s="19">
        <v>0</v>
      </c>
      <c r="N436" s="19">
        <v>0</v>
      </c>
      <c r="O436" s="19">
        <v>741838</v>
      </c>
      <c r="P436" s="19">
        <v>0</v>
      </c>
      <c r="Q436" s="19">
        <v>0</v>
      </c>
      <c r="R436" s="19">
        <v>0</v>
      </c>
      <c r="S436" s="19">
        <v>0</v>
      </c>
      <c r="T436" s="19">
        <v>0</v>
      </c>
      <c r="U436" s="19">
        <v>741838</v>
      </c>
      <c r="V436" s="19">
        <v>741838</v>
      </c>
      <c r="W436" s="19">
        <v>0</v>
      </c>
      <c r="X436" s="19">
        <v>741838</v>
      </c>
      <c r="Y436" s="20">
        <v>0</v>
      </c>
      <c r="Z436" s="20">
        <v>0</v>
      </c>
      <c r="AA436" s="20">
        <v>0</v>
      </c>
      <c r="AB436" s="21">
        <v>0</v>
      </c>
    </row>
    <row r="437" spans="1:28" outlineLevel="2" x14ac:dyDescent="0.25">
      <c r="A437" s="15" t="s">
        <v>29</v>
      </c>
      <c r="B437" s="16" t="s">
        <v>30</v>
      </c>
      <c r="C437" s="16" t="s">
        <v>124</v>
      </c>
      <c r="D437" s="16" t="s">
        <v>135</v>
      </c>
      <c r="E437" s="16"/>
      <c r="F437" s="16">
        <v>280</v>
      </c>
      <c r="G437" s="16">
        <v>2240</v>
      </c>
      <c r="H437" s="16">
        <v>3480</v>
      </c>
      <c r="I437" s="17" t="s">
        <v>136</v>
      </c>
      <c r="J437" s="19">
        <v>174357051</v>
      </c>
      <c r="K437" s="19">
        <v>174357051</v>
      </c>
      <c r="L437" s="19">
        <v>0</v>
      </c>
      <c r="M437" s="19">
        <v>0</v>
      </c>
      <c r="N437" s="19">
        <v>0</v>
      </c>
      <c r="O437" s="19">
        <v>174357051</v>
      </c>
      <c r="P437" s="19">
        <v>0</v>
      </c>
      <c r="Q437" s="19">
        <v>2119069.33</v>
      </c>
      <c r="R437" s="19">
        <v>0</v>
      </c>
      <c r="S437" s="19">
        <v>0</v>
      </c>
      <c r="T437" s="19">
        <v>0</v>
      </c>
      <c r="U437" s="19">
        <v>172237981.66999999</v>
      </c>
      <c r="V437" s="19">
        <v>172237981.66999999</v>
      </c>
      <c r="W437" s="19">
        <v>0</v>
      </c>
      <c r="X437" s="19">
        <v>172237981.66999999</v>
      </c>
      <c r="Y437" s="20">
        <v>0</v>
      </c>
      <c r="Z437" s="20">
        <v>0</v>
      </c>
      <c r="AA437" s="20">
        <v>1.2153619930174204E-2</v>
      </c>
      <c r="AB437" s="21">
        <v>1.2153619930174204E-2</v>
      </c>
    </row>
    <row r="438" spans="1:28" ht="30" outlineLevel="2" x14ac:dyDescent="0.25">
      <c r="A438" s="15" t="s">
        <v>198</v>
      </c>
      <c r="B438" s="16" t="s">
        <v>30</v>
      </c>
      <c r="C438" s="16" t="s">
        <v>124</v>
      </c>
      <c r="D438" s="16" t="s">
        <v>253</v>
      </c>
      <c r="E438" s="16"/>
      <c r="F438" s="16">
        <v>280</v>
      </c>
      <c r="G438" s="16">
        <v>2210</v>
      </c>
      <c r="H438" s="16">
        <v>3480</v>
      </c>
      <c r="I438" s="17" t="s">
        <v>254</v>
      </c>
      <c r="J438" s="19">
        <v>1500000</v>
      </c>
      <c r="K438" s="19">
        <v>1500000</v>
      </c>
      <c r="L438" s="19">
        <v>0</v>
      </c>
      <c r="M438" s="19">
        <v>0</v>
      </c>
      <c r="N438" s="19">
        <v>0</v>
      </c>
      <c r="O438" s="19">
        <v>1500000</v>
      </c>
      <c r="P438" s="19">
        <v>0</v>
      </c>
      <c r="Q438" s="19">
        <v>0</v>
      </c>
      <c r="R438" s="19">
        <v>0</v>
      </c>
      <c r="S438" s="19">
        <v>0</v>
      </c>
      <c r="T438" s="19">
        <v>0</v>
      </c>
      <c r="U438" s="19">
        <v>1500000</v>
      </c>
      <c r="V438" s="19">
        <v>1500000</v>
      </c>
      <c r="W438" s="19">
        <v>0</v>
      </c>
      <c r="X438" s="19">
        <v>1500000</v>
      </c>
      <c r="Y438" s="20">
        <v>0</v>
      </c>
      <c r="Z438" s="20">
        <v>0</v>
      </c>
      <c r="AA438" s="20">
        <v>0</v>
      </c>
      <c r="AB438" s="21">
        <v>0</v>
      </c>
    </row>
    <row r="439" spans="1:28" outlineLevel="2" x14ac:dyDescent="0.25">
      <c r="A439" s="15" t="s">
        <v>198</v>
      </c>
      <c r="B439" s="16" t="s">
        <v>30</v>
      </c>
      <c r="C439" s="16" t="s">
        <v>124</v>
      </c>
      <c r="D439" s="16" t="s">
        <v>255</v>
      </c>
      <c r="E439" s="16"/>
      <c r="F439" s="16">
        <v>280</v>
      </c>
      <c r="G439" s="16">
        <v>2210</v>
      </c>
      <c r="H439" s="16">
        <v>3480</v>
      </c>
      <c r="I439" s="17" t="s">
        <v>256</v>
      </c>
      <c r="J439" s="19">
        <v>300000000</v>
      </c>
      <c r="K439" s="19">
        <v>300000000</v>
      </c>
      <c r="L439" s="19">
        <v>0</v>
      </c>
      <c r="M439" s="19">
        <v>0</v>
      </c>
      <c r="N439" s="19">
        <v>0</v>
      </c>
      <c r="O439" s="19">
        <v>300000000</v>
      </c>
      <c r="P439" s="19">
        <v>291860626.19999999</v>
      </c>
      <c r="Q439" s="19">
        <v>0</v>
      </c>
      <c r="R439" s="19">
        <v>0</v>
      </c>
      <c r="S439" s="19">
        <v>0</v>
      </c>
      <c r="T439" s="19">
        <v>0</v>
      </c>
      <c r="U439" s="19">
        <v>8139373.7999999998</v>
      </c>
      <c r="V439" s="19">
        <v>8139373.7999999998</v>
      </c>
      <c r="W439" s="19">
        <v>0</v>
      </c>
      <c r="X439" s="19">
        <v>8139373.8000000119</v>
      </c>
      <c r="Y439" s="20">
        <v>0</v>
      </c>
      <c r="Z439" s="20">
        <v>0</v>
      </c>
      <c r="AA439" s="20">
        <v>0.97286875399999995</v>
      </c>
      <c r="AB439" s="21">
        <v>0.97286875399999995</v>
      </c>
    </row>
    <row r="440" spans="1:28" outlineLevel="2" x14ac:dyDescent="0.25">
      <c r="A440" s="15" t="s">
        <v>198</v>
      </c>
      <c r="B440" s="16" t="s">
        <v>30</v>
      </c>
      <c r="C440" s="16" t="s">
        <v>124</v>
      </c>
      <c r="D440" s="16" t="s">
        <v>125</v>
      </c>
      <c r="E440" s="16"/>
      <c r="F440" s="16">
        <v>280</v>
      </c>
      <c r="G440" s="16">
        <v>2210</v>
      </c>
      <c r="H440" s="16">
        <v>3480</v>
      </c>
      <c r="I440" s="17" t="s">
        <v>126</v>
      </c>
      <c r="J440" s="19">
        <v>650000</v>
      </c>
      <c r="K440" s="19">
        <v>650000</v>
      </c>
      <c r="L440" s="19">
        <v>0</v>
      </c>
      <c r="M440" s="19">
        <v>0</v>
      </c>
      <c r="N440" s="19">
        <v>0</v>
      </c>
      <c r="O440" s="19">
        <v>650000</v>
      </c>
      <c r="P440" s="19">
        <v>0</v>
      </c>
      <c r="Q440" s="19">
        <v>40341.81</v>
      </c>
      <c r="R440" s="19">
        <v>0</v>
      </c>
      <c r="S440" s="19">
        <v>0</v>
      </c>
      <c r="T440" s="19">
        <v>0</v>
      </c>
      <c r="U440" s="19">
        <v>609658.18999999994</v>
      </c>
      <c r="V440" s="19">
        <v>609658.18999999994</v>
      </c>
      <c r="W440" s="19">
        <v>0</v>
      </c>
      <c r="X440" s="19">
        <v>609658.18999999994</v>
      </c>
      <c r="Y440" s="20">
        <v>0</v>
      </c>
      <c r="Z440" s="20">
        <v>0</v>
      </c>
      <c r="AA440" s="20">
        <v>6.2064323076923077E-2</v>
      </c>
      <c r="AB440" s="21">
        <v>6.2064323076923077E-2</v>
      </c>
    </row>
    <row r="441" spans="1:28" outlineLevel="2" x14ac:dyDescent="0.25">
      <c r="A441" s="15" t="s">
        <v>198</v>
      </c>
      <c r="B441" s="16" t="s">
        <v>30</v>
      </c>
      <c r="C441" s="16" t="s">
        <v>124</v>
      </c>
      <c r="D441" s="16" t="s">
        <v>127</v>
      </c>
      <c r="E441" s="16"/>
      <c r="F441" s="16">
        <v>280</v>
      </c>
      <c r="G441" s="16">
        <v>2210</v>
      </c>
      <c r="H441" s="16">
        <v>3480</v>
      </c>
      <c r="I441" s="17" t="s">
        <v>128</v>
      </c>
      <c r="J441" s="19">
        <v>30661267</v>
      </c>
      <c r="K441" s="19">
        <v>30661267</v>
      </c>
      <c r="L441" s="19">
        <v>0</v>
      </c>
      <c r="M441" s="19">
        <v>0</v>
      </c>
      <c r="N441" s="19">
        <v>0</v>
      </c>
      <c r="O441" s="19">
        <v>30661267</v>
      </c>
      <c r="P441" s="19">
        <v>4099828.74</v>
      </c>
      <c r="Q441" s="19">
        <v>0</v>
      </c>
      <c r="R441" s="19">
        <v>0</v>
      </c>
      <c r="S441" s="19">
        <v>0</v>
      </c>
      <c r="T441" s="19">
        <v>0</v>
      </c>
      <c r="U441" s="19">
        <v>26561438.260000002</v>
      </c>
      <c r="V441" s="19">
        <v>26561438.260000002</v>
      </c>
      <c r="W441" s="19">
        <v>0</v>
      </c>
      <c r="X441" s="19">
        <v>26561438.259999998</v>
      </c>
      <c r="Y441" s="20">
        <v>0</v>
      </c>
      <c r="Z441" s="20">
        <v>0</v>
      </c>
      <c r="AA441" s="20">
        <v>0.13371361137815996</v>
      </c>
      <c r="AB441" s="21">
        <v>0.13371361137815996</v>
      </c>
    </row>
    <row r="442" spans="1:28" outlineLevel="2" x14ac:dyDescent="0.25">
      <c r="A442" s="15" t="s">
        <v>198</v>
      </c>
      <c r="B442" s="16" t="s">
        <v>30</v>
      </c>
      <c r="C442" s="16" t="s">
        <v>124</v>
      </c>
      <c r="D442" s="16" t="s">
        <v>129</v>
      </c>
      <c r="E442" s="16"/>
      <c r="F442" s="16">
        <v>280</v>
      </c>
      <c r="G442" s="16">
        <v>2210</v>
      </c>
      <c r="H442" s="16">
        <v>3480</v>
      </c>
      <c r="I442" s="17" t="s">
        <v>130</v>
      </c>
      <c r="J442" s="19">
        <v>49689000</v>
      </c>
      <c r="K442" s="19">
        <v>49689000</v>
      </c>
      <c r="L442" s="19">
        <v>0</v>
      </c>
      <c r="M442" s="19">
        <v>0</v>
      </c>
      <c r="N442" s="19">
        <v>0</v>
      </c>
      <c r="O442" s="19">
        <v>49689000</v>
      </c>
      <c r="P442" s="19">
        <v>46427699.950000003</v>
      </c>
      <c r="Q442" s="19">
        <v>0</v>
      </c>
      <c r="R442" s="19">
        <v>0</v>
      </c>
      <c r="S442" s="19">
        <v>0</v>
      </c>
      <c r="T442" s="19">
        <v>0</v>
      </c>
      <c r="U442" s="19">
        <v>3261300.05</v>
      </c>
      <c r="V442" s="19">
        <v>3261300.05</v>
      </c>
      <c r="W442" s="19">
        <v>0</v>
      </c>
      <c r="X442" s="19">
        <v>3261300.049999997</v>
      </c>
      <c r="Y442" s="20">
        <v>0</v>
      </c>
      <c r="Z442" s="20">
        <v>0</v>
      </c>
      <c r="AA442" s="20">
        <v>0.93436575398981669</v>
      </c>
      <c r="AB442" s="21">
        <v>0.93436575398981669</v>
      </c>
    </row>
    <row r="443" spans="1:28" ht="30" outlineLevel="2" x14ac:dyDescent="0.25">
      <c r="A443" s="15" t="s">
        <v>198</v>
      </c>
      <c r="B443" s="16" t="s">
        <v>30</v>
      </c>
      <c r="C443" s="16" t="s">
        <v>124</v>
      </c>
      <c r="D443" s="16" t="s">
        <v>131</v>
      </c>
      <c r="E443" s="16"/>
      <c r="F443" s="16">
        <v>280</v>
      </c>
      <c r="G443" s="16">
        <v>2210</v>
      </c>
      <c r="H443" s="16">
        <v>3480</v>
      </c>
      <c r="I443" s="17" t="s">
        <v>132</v>
      </c>
      <c r="J443" s="19">
        <v>1197025</v>
      </c>
      <c r="K443" s="19">
        <v>1197025</v>
      </c>
      <c r="L443" s="19">
        <v>0</v>
      </c>
      <c r="M443" s="19">
        <v>0</v>
      </c>
      <c r="N443" s="19">
        <v>0</v>
      </c>
      <c r="O443" s="19">
        <v>1197025</v>
      </c>
      <c r="P443" s="19">
        <v>1072175</v>
      </c>
      <c r="Q443" s="19">
        <v>0</v>
      </c>
      <c r="R443" s="19">
        <v>0</v>
      </c>
      <c r="S443" s="19">
        <v>0</v>
      </c>
      <c r="T443" s="19">
        <v>0</v>
      </c>
      <c r="U443" s="19">
        <v>124850</v>
      </c>
      <c r="V443" s="19">
        <v>124850</v>
      </c>
      <c r="W443" s="19">
        <v>0</v>
      </c>
      <c r="X443" s="19">
        <v>124850</v>
      </c>
      <c r="Y443" s="20">
        <v>0</v>
      </c>
      <c r="Z443" s="20">
        <v>0</v>
      </c>
      <c r="AA443" s="20">
        <v>0.89569975564420123</v>
      </c>
      <c r="AB443" s="21">
        <v>0.89569975564420123</v>
      </c>
    </row>
    <row r="444" spans="1:28" ht="30" outlineLevel="2" x14ac:dyDescent="0.25">
      <c r="A444" s="15" t="s">
        <v>198</v>
      </c>
      <c r="B444" s="16" t="s">
        <v>30</v>
      </c>
      <c r="C444" s="16" t="s">
        <v>124</v>
      </c>
      <c r="D444" s="16" t="s">
        <v>133</v>
      </c>
      <c r="E444" s="16"/>
      <c r="F444" s="16">
        <v>280</v>
      </c>
      <c r="G444" s="16">
        <v>2210</v>
      </c>
      <c r="H444" s="16">
        <v>3480</v>
      </c>
      <c r="I444" s="17" t="s">
        <v>134</v>
      </c>
      <c r="J444" s="19">
        <v>31600000</v>
      </c>
      <c r="K444" s="19">
        <v>31600000</v>
      </c>
      <c r="L444" s="19">
        <v>0</v>
      </c>
      <c r="M444" s="19">
        <v>0</v>
      </c>
      <c r="N444" s="19">
        <v>0</v>
      </c>
      <c r="O444" s="19">
        <v>31600000</v>
      </c>
      <c r="P444" s="19">
        <v>394918</v>
      </c>
      <c r="Q444" s="19">
        <v>0</v>
      </c>
      <c r="R444" s="19">
        <v>0</v>
      </c>
      <c r="S444" s="19">
        <v>0</v>
      </c>
      <c r="T444" s="19">
        <v>0</v>
      </c>
      <c r="U444" s="19">
        <v>31205082</v>
      </c>
      <c r="V444" s="19">
        <v>31205082</v>
      </c>
      <c r="W444" s="19">
        <v>0</v>
      </c>
      <c r="X444" s="19">
        <v>31205082</v>
      </c>
      <c r="Y444" s="20">
        <v>0</v>
      </c>
      <c r="Z444" s="20">
        <v>0</v>
      </c>
      <c r="AA444" s="20">
        <v>1.2497405063291139E-2</v>
      </c>
      <c r="AB444" s="21">
        <v>1.2497405063291139E-2</v>
      </c>
    </row>
    <row r="445" spans="1:28" outlineLevel="2" x14ac:dyDescent="0.25">
      <c r="A445" s="15" t="s">
        <v>198</v>
      </c>
      <c r="B445" s="16" t="s">
        <v>30</v>
      </c>
      <c r="C445" s="16" t="s">
        <v>124</v>
      </c>
      <c r="D445" s="16" t="s">
        <v>135</v>
      </c>
      <c r="E445" s="16"/>
      <c r="F445" s="16">
        <v>280</v>
      </c>
      <c r="G445" s="16">
        <v>2240</v>
      </c>
      <c r="H445" s="16">
        <v>3480</v>
      </c>
      <c r="I445" s="17" t="s">
        <v>136</v>
      </c>
      <c r="J445" s="19">
        <v>6000000</v>
      </c>
      <c r="K445" s="19">
        <v>6000000</v>
      </c>
      <c r="L445" s="19">
        <v>0</v>
      </c>
      <c r="M445" s="19">
        <v>0</v>
      </c>
      <c r="N445" s="19">
        <v>0</v>
      </c>
      <c r="O445" s="19">
        <v>6000000</v>
      </c>
      <c r="P445" s="19">
        <v>0</v>
      </c>
      <c r="Q445" s="19">
        <v>0</v>
      </c>
      <c r="R445" s="19">
        <v>0</v>
      </c>
      <c r="S445" s="19">
        <v>0</v>
      </c>
      <c r="T445" s="19">
        <v>0</v>
      </c>
      <c r="U445" s="19">
        <v>6000000</v>
      </c>
      <c r="V445" s="19">
        <v>6000000</v>
      </c>
      <c r="W445" s="19">
        <v>0</v>
      </c>
      <c r="X445" s="19">
        <v>6000000</v>
      </c>
      <c r="Y445" s="20">
        <v>0</v>
      </c>
      <c r="Z445" s="20">
        <v>0</v>
      </c>
      <c r="AA445" s="20">
        <v>0</v>
      </c>
      <c r="AB445" s="21">
        <v>0</v>
      </c>
    </row>
    <row r="446" spans="1:28" outlineLevel="2" x14ac:dyDescent="0.25">
      <c r="A446" s="15" t="s">
        <v>262</v>
      </c>
      <c r="B446" s="16" t="s">
        <v>263</v>
      </c>
      <c r="C446" s="16" t="s">
        <v>124</v>
      </c>
      <c r="D446" s="16" t="s">
        <v>127</v>
      </c>
      <c r="E446" s="16"/>
      <c r="F446" s="16">
        <v>280</v>
      </c>
      <c r="G446" s="16">
        <v>2210</v>
      </c>
      <c r="H446" s="16">
        <v>3480</v>
      </c>
      <c r="I446" s="17" t="s">
        <v>128</v>
      </c>
      <c r="J446" s="19">
        <v>525000</v>
      </c>
      <c r="K446" s="19">
        <v>525000</v>
      </c>
      <c r="L446" s="19">
        <v>0</v>
      </c>
      <c r="M446" s="19">
        <v>0</v>
      </c>
      <c r="N446" s="19">
        <v>0</v>
      </c>
      <c r="O446" s="19">
        <v>525000</v>
      </c>
      <c r="P446" s="19">
        <v>0</v>
      </c>
      <c r="Q446" s="19">
        <v>0</v>
      </c>
      <c r="R446" s="19">
        <v>0</v>
      </c>
      <c r="S446" s="19">
        <v>0</v>
      </c>
      <c r="T446" s="19">
        <v>0</v>
      </c>
      <c r="U446" s="19">
        <v>525000</v>
      </c>
      <c r="V446" s="19">
        <v>525000</v>
      </c>
      <c r="W446" s="19">
        <v>0</v>
      </c>
      <c r="X446" s="19">
        <v>525000</v>
      </c>
      <c r="Y446" s="20">
        <v>0</v>
      </c>
      <c r="Z446" s="20">
        <v>0</v>
      </c>
      <c r="AA446" s="20">
        <v>0</v>
      </c>
      <c r="AB446" s="21">
        <v>0</v>
      </c>
    </row>
    <row r="447" spans="1:28" outlineLevel="2" x14ac:dyDescent="0.25">
      <c r="A447" s="15" t="s">
        <v>262</v>
      </c>
      <c r="B447" s="16" t="s">
        <v>263</v>
      </c>
      <c r="C447" s="16" t="s">
        <v>124</v>
      </c>
      <c r="D447" s="16" t="s">
        <v>129</v>
      </c>
      <c r="E447" s="16"/>
      <c r="F447" s="16">
        <v>280</v>
      </c>
      <c r="G447" s="16">
        <v>2210</v>
      </c>
      <c r="H447" s="16">
        <v>3480</v>
      </c>
      <c r="I447" s="17" t="s">
        <v>130</v>
      </c>
      <c r="J447" s="19">
        <v>9725000</v>
      </c>
      <c r="K447" s="19">
        <v>9725000</v>
      </c>
      <c r="L447" s="19">
        <v>0</v>
      </c>
      <c r="M447" s="19">
        <v>0</v>
      </c>
      <c r="N447" s="19">
        <v>0</v>
      </c>
      <c r="O447" s="19">
        <v>9725000</v>
      </c>
      <c r="P447" s="19">
        <v>0</v>
      </c>
      <c r="Q447" s="19">
        <v>0</v>
      </c>
      <c r="R447" s="19">
        <v>0</v>
      </c>
      <c r="S447" s="19">
        <v>0</v>
      </c>
      <c r="T447" s="19">
        <v>0</v>
      </c>
      <c r="U447" s="19">
        <v>9725000</v>
      </c>
      <c r="V447" s="19">
        <v>9725000</v>
      </c>
      <c r="W447" s="19">
        <v>0</v>
      </c>
      <c r="X447" s="19">
        <v>9725000</v>
      </c>
      <c r="Y447" s="20">
        <v>0</v>
      </c>
      <c r="Z447" s="20">
        <v>0</v>
      </c>
      <c r="AA447" s="20">
        <v>0</v>
      </c>
      <c r="AB447" s="21">
        <v>0</v>
      </c>
    </row>
    <row r="448" spans="1:28" outlineLevel="2" x14ac:dyDescent="0.25">
      <c r="A448" s="15" t="s">
        <v>262</v>
      </c>
      <c r="B448" s="16" t="s">
        <v>263</v>
      </c>
      <c r="C448" s="16" t="s">
        <v>124</v>
      </c>
      <c r="D448" s="16" t="s">
        <v>135</v>
      </c>
      <c r="E448" s="16"/>
      <c r="F448" s="16">
        <v>280</v>
      </c>
      <c r="G448" s="16">
        <v>2240</v>
      </c>
      <c r="H448" s="16">
        <v>3480</v>
      </c>
      <c r="I448" s="17" t="s">
        <v>136</v>
      </c>
      <c r="J448" s="19">
        <v>150000</v>
      </c>
      <c r="K448" s="19">
        <v>150000</v>
      </c>
      <c r="L448" s="19">
        <v>0</v>
      </c>
      <c r="M448" s="19">
        <v>0</v>
      </c>
      <c r="N448" s="19">
        <v>0</v>
      </c>
      <c r="O448" s="19">
        <v>150000</v>
      </c>
      <c r="P448" s="19">
        <v>0</v>
      </c>
      <c r="Q448" s="19">
        <v>0</v>
      </c>
      <c r="R448" s="19">
        <v>0</v>
      </c>
      <c r="S448" s="19">
        <v>0</v>
      </c>
      <c r="T448" s="19">
        <v>0</v>
      </c>
      <c r="U448" s="19">
        <v>150000</v>
      </c>
      <c r="V448" s="19">
        <v>150000</v>
      </c>
      <c r="W448" s="19">
        <v>0</v>
      </c>
      <c r="X448" s="19">
        <v>150000</v>
      </c>
      <c r="Y448" s="20">
        <v>0</v>
      </c>
      <c r="Z448" s="20">
        <v>0</v>
      </c>
      <c r="AA448" s="20">
        <v>0</v>
      </c>
      <c r="AB448" s="21">
        <v>0</v>
      </c>
    </row>
    <row r="449" spans="1:28" outlineLevel="2" x14ac:dyDescent="0.25">
      <c r="A449" s="15" t="s">
        <v>262</v>
      </c>
      <c r="B449" s="16" t="s">
        <v>264</v>
      </c>
      <c r="C449" s="16" t="s">
        <v>124</v>
      </c>
      <c r="D449" s="16" t="s">
        <v>125</v>
      </c>
      <c r="E449" s="16"/>
      <c r="F449" s="16">
        <v>280</v>
      </c>
      <c r="G449" s="16">
        <v>2210</v>
      </c>
      <c r="H449" s="16">
        <v>3480</v>
      </c>
      <c r="I449" s="17" t="s">
        <v>126</v>
      </c>
      <c r="J449" s="19">
        <v>0</v>
      </c>
      <c r="K449" s="19">
        <v>528704.4</v>
      </c>
      <c r="L449" s="19">
        <v>0</v>
      </c>
      <c r="M449" s="19">
        <v>0</v>
      </c>
      <c r="N449" s="19">
        <v>0</v>
      </c>
      <c r="O449" s="19">
        <v>528704.4</v>
      </c>
      <c r="P449" s="19">
        <v>0</v>
      </c>
      <c r="Q449" s="19">
        <v>0</v>
      </c>
      <c r="R449" s="19">
        <v>0</v>
      </c>
      <c r="S449" s="19">
        <v>528704.4</v>
      </c>
      <c r="T449" s="19">
        <v>528704.4</v>
      </c>
      <c r="U449" s="19">
        <v>0</v>
      </c>
      <c r="V449" s="19">
        <v>0</v>
      </c>
      <c r="W449" s="19">
        <v>0</v>
      </c>
      <c r="X449" s="19">
        <v>0</v>
      </c>
      <c r="Y449" s="20">
        <v>1</v>
      </c>
      <c r="Z449" s="20">
        <v>1</v>
      </c>
      <c r="AA449" s="20">
        <v>0</v>
      </c>
      <c r="AB449" s="21">
        <v>1</v>
      </c>
    </row>
    <row r="450" spans="1:28" outlineLevel="2" x14ac:dyDescent="0.25">
      <c r="A450" s="15" t="s">
        <v>262</v>
      </c>
      <c r="B450" s="16" t="s">
        <v>264</v>
      </c>
      <c r="C450" s="16" t="s">
        <v>124</v>
      </c>
      <c r="D450" s="16" t="s">
        <v>127</v>
      </c>
      <c r="E450" s="16"/>
      <c r="F450" s="16">
        <v>280</v>
      </c>
      <c r="G450" s="16">
        <v>2210</v>
      </c>
      <c r="H450" s="16">
        <v>3480</v>
      </c>
      <c r="I450" s="17" t="s">
        <v>128</v>
      </c>
      <c r="J450" s="19">
        <v>9976652</v>
      </c>
      <c r="K450" s="19">
        <v>9976652</v>
      </c>
      <c r="L450" s="19">
        <v>0</v>
      </c>
      <c r="M450" s="19">
        <v>0</v>
      </c>
      <c r="N450" s="19">
        <v>0</v>
      </c>
      <c r="O450" s="19">
        <v>9976652</v>
      </c>
      <c r="P450" s="19">
        <v>9574990</v>
      </c>
      <c r="Q450" s="19">
        <v>0</v>
      </c>
      <c r="R450" s="19">
        <v>0</v>
      </c>
      <c r="S450" s="19">
        <v>0</v>
      </c>
      <c r="T450" s="19">
        <v>0</v>
      </c>
      <c r="U450" s="19">
        <v>401662</v>
      </c>
      <c r="V450" s="19">
        <v>401662</v>
      </c>
      <c r="W450" s="19">
        <v>0</v>
      </c>
      <c r="X450" s="19">
        <v>401662</v>
      </c>
      <c r="Y450" s="20">
        <v>0</v>
      </c>
      <c r="Z450" s="20">
        <v>0</v>
      </c>
      <c r="AA450" s="20">
        <v>0.95973980048617513</v>
      </c>
      <c r="AB450" s="21">
        <v>0.95973980048617513</v>
      </c>
    </row>
    <row r="451" spans="1:28" ht="30" outlineLevel="2" x14ac:dyDescent="0.25">
      <c r="A451" s="15" t="s">
        <v>262</v>
      </c>
      <c r="B451" s="16" t="s">
        <v>264</v>
      </c>
      <c r="C451" s="16" t="s">
        <v>124</v>
      </c>
      <c r="D451" s="16" t="s">
        <v>269</v>
      </c>
      <c r="E451" s="16"/>
      <c r="F451" s="16">
        <v>280</v>
      </c>
      <c r="G451" s="16">
        <v>2210</v>
      </c>
      <c r="H451" s="16">
        <v>3480</v>
      </c>
      <c r="I451" s="17" t="s">
        <v>270</v>
      </c>
      <c r="J451" s="19">
        <v>301200000</v>
      </c>
      <c r="K451" s="19">
        <v>300671295.60000002</v>
      </c>
      <c r="L451" s="19">
        <v>0</v>
      </c>
      <c r="M451" s="19">
        <v>0</v>
      </c>
      <c r="N451" s="19">
        <v>0</v>
      </c>
      <c r="O451" s="19">
        <v>300671295.60000002</v>
      </c>
      <c r="P451" s="19">
        <v>256291630</v>
      </c>
      <c r="Q451" s="19">
        <v>1331592</v>
      </c>
      <c r="R451" s="19">
        <v>0</v>
      </c>
      <c r="S451" s="19">
        <v>0</v>
      </c>
      <c r="T451" s="19">
        <v>0</v>
      </c>
      <c r="U451" s="19">
        <v>43048073.600000001</v>
      </c>
      <c r="V451" s="19">
        <v>43048073.600000001</v>
      </c>
      <c r="W451" s="19">
        <v>0</v>
      </c>
      <c r="X451" s="19">
        <v>43048073.600000024</v>
      </c>
      <c r="Y451" s="20">
        <v>0</v>
      </c>
      <c r="Z451" s="20">
        <v>0</v>
      </c>
      <c r="AA451" s="20">
        <v>0.85682679314599652</v>
      </c>
      <c r="AB451" s="21">
        <v>0.85682679314599652</v>
      </c>
    </row>
    <row r="452" spans="1:28" outlineLevel="2" x14ac:dyDescent="0.25">
      <c r="A452" s="15" t="s">
        <v>262</v>
      </c>
      <c r="B452" s="16" t="s">
        <v>264</v>
      </c>
      <c r="C452" s="16" t="s">
        <v>124</v>
      </c>
      <c r="D452" s="16" t="s">
        <v>135</v>
      </c>
      <c r="E452" s="16"/>
      <c r="F452" s="16">
        <v>280</v>
      </c>
      <c r="G452" s="16">
        <v>2240</v>
      </c>
      <c r="H452" s="16">
        <v>3480</v>
      </c>
      <c r="I452" s="17" t="s">
        <v>136</v>
      </c>
      <c r="J452" s="19">
        <v>230000000</v>
      </c>
      <c r="K452" s="19">
        <v>230000000</v>
      </c>
      <c r="L452" s="19">
        <v>0</v>
      </c>
      <c r="M452" s="19">
        <v>0</v>
      </c>
      <c r="N452" s="19">
        <v>0</v>
      </c>
      <c r="O452" s="19">
        <v>230000000</v>
      </c>
      <c r="P452" s="19">
        <v>0</v>
      </c>
      <c r="Q452" s="19">
        <v>188463620.00999999</v>
      </c>
      <c r="R452" s="19">
        <v>0</v>
      </c>
      <c r="S452" s="19">
        <v>0</v>
      </c>
      <c r="T452" s="19">
        <v>0</v>
      </c>
      <c r="U452" s="19">
        <v>41536379.990000002</v>
      </c>
      <c r="V452" s="19">
        <v>41536379.990000002</v>
      </c>
      <c r="W452" s="19">
        <v>0</v>
      </c>
      <c r="X452" s="19">
        <v>41536379.99000001</v>
      </c>
      <c r="Y452" s="20">
        <v>0</v>
      </c>
      <c r="Z452" s="20">
        <v>0</v>
      </c>
      <c r="AA452" s="20">
        <v>0.8194070435217391</v>
      </c>
      <c r="AB452" s="21">
        <v>0.8194070435217391</v>
      </c>
    </row>
    <row r="453" spans="1:28" outlineLevel="2" x14ac:dyDescent="0.25">
      <c r="A453" s="15" t="s">
        <v>262</v>
      </c>
      <c r="B453" s="16" t="s">
        <v>288</v>
      </c>
      <c r="C453" s="16" t="s">
        <v>124</v>
      </c>
      <c r="D453" s="16" t="s">
        <v>125</v>
      </c>
      <c r="E453" s="16"/>
      <c r="F453" s="16">
        <v>280</v>
      </c>
      <c r="G453" s="16">
        <v>2210</v>
      </c>
      <c r="H453" s="16">
        <v>3480</v>
      </c>
      <c r="I453" s="17" t="s">
        <v>126</v>
      </c>
      <c r="J453" s="19">
        <v>5017000</v>
      </c>
      <c r="K453" s="19">
        <v>0</v>
      </c>
      <c r="L453" s="19">
        <v>0</v>
      </c>
      <c r="M453" s="19">
        <v>0</v>
      </c>
      <c r="N453" s="19">
        <v>0</v>
      </c>
      <c r="O453" s="19">
        <v>0</v>
      </c>
      <c r="P453" s="19">
        <v>0</v>
      </c>
      <c r="Q453" s="19">
        <v>0</v>
      </c>
      <c r="R453" s="19">
        <v>0</v>
      </c>
      <c r="S453" s="19">
        <v>0</v>
      </c>
      <c r="T453" s="19">
        <v>0</v>
      </c>
      <c r="U453" s="19">
        <v>0</v>
      </c>
      <c r="V453" s="19">
        <v>0</v>
      </c>
      <c r="W453" s="19">
        <v>0</v>
      </c>
      <c r="X453" s="19">
        <v>0</v>
      </c>
      <c r="Y453" s="20">
        <v>0</v>
      </c>
      <c r="Z453" s="20">
        <v>0</v>
      </c>
      <c r="AA453" s="20">
        <v>0</v>
      </c>
      <c r="AB453" s="21">
        <v>0</v>
      </c>
    </row>
    <row r="454" spans="1:28" outlineLevel="2" x14ac:dyDescent="0.25">
      <c r="A454" s="15" t="s">
        <v>262</v>
      </c>
      <c r="B454" s="16" t="s">
        <v>288</v>
      </c>
      <c r="C454" s="16" t="s">
        <v>124</v>
      </c>
      <c r="D454" s="16" t="s">
        <v>127</v>
      </c>
      <c r="E454" s="16"/>
      <c r="F454" s="16">
        <v>280</v>
      </c>
      <c r="G454" s="16">
        <v>2210</v>
      </c>
      <c r="H454" s="16">
        <v>3480</v>
      </c>
      <c r="I454" s="17" t="s">
        <v>128</v>
      </c>
      <c r="J454" s="19">
        <v>380000</v>
      </c>
      <c r="K454" s="19">
        <v>0</v>
      </c>
      <c r="L454" s="19">
        <v>0</v>
      </c>
      <c r="M454" s="19">
        <v>0</v>
      </c>
      <c r="N454" s="19">
        <v>0</v>
      </c>
      <c r="O454" s="19">
        <v>0</v>
      </c>
      <c r="P454" s="19">
        <v>0</v>
      </c>
      <c r="Q454" s="19">
        <v>0</v>
      </c>
      <c r="R454" s="19">
        <v>0</v>
      </c>
      <c r="S454" s="19">
        <v>0</v>
      </c>
      <c r="T454" s="19">
        <v>0</v>
      </c>
      <c r="U454" s="19">
        <v>0</v>
      </c>
      <c r="V454" s="19">
        <v>0</v>
      </c>
      <c r="W454" s="19">
        <v>0</v>
      </c>
      <c r="X454" s="19">
        <v>0</v>
      </c>
      <c r="Y454" s="20">
        <v>0</v>
      </c>
      <c r="Z454" s="20">
        <v>0</v>
      </c>
      <c r="AA454" s="20">
        <v>0</v>
      </c>
      <c r="AB454" s="21">
        <v>0</v>
      </c>
    </row>
    <row r="455" spans="1:28" outlineLevel="2" x14ac:dyDescent="0.25">
      <c r="A455" s="15" t="s">
        <v>262</v>
      </c>
      <c r="B455" s="16" t="s">
        <v>288</v>
      </c>
      <c r="C455" s="16" t="s">
        <v>124</v>
      </c>
      <c r="D455" s="16" t="s">
        <v>129</v>
      </c>
      <c r="E455" s="16"/>
      <c r="F455" s="16">
        <v>280</v>
      </c>
      <c r="G455" s="16">
        <v>2210</v>
      </c>
      <c r="H455" s="16">
        <v>3480</v>
      </c>
      <c r="I455" s="17" t="s">
        <v>130</v>
      </c>
      <c r="J455" s="19">
        <v>17465700</v>
      </c>
      <c r="K455" s="19">
        <v>0</v>
      </c>
      <c r="L455" s="19">
        <v>0</v>
      </c>
      <c r="M455" s="19">
        <v>0</v>
      </c>
      <c r="N455" s="19">
        <v>0</v>
      </c>
      <c r="O455" s="19">
        <v>0</v>
      </c>
      <c r="P455" s="19">
        <v>0</v>
      </c>
      <c r="Q455" s="19">
        <v>0</v>
      </c>
      <c r="R455" s="19">
        <v>0</v>
      </c>
      <c r="S455" s="19">
        <v>0</v>
      </c>
      <c r="T455" s="19">
        <v>0</v>
      </c>
      <c r="U455" s="19">
        <v>0</v>
      </c>
      <c r="V455" s="19">
        <v>0</v>
      </c>
      <c r="W455" s="19">
        <v>0</v>
      </c>
      <c r="X455" s="19">
        <v>0</v>
      </c>
      <c r="Y455" s="20">
        <v>0</v>
      </c>
      <c r="Z455" s="20">
        <v>0</v>
      </c>
      <c r="AA455" s="20">
        <v>0</v>
      </c>
      <c r="AB455" s="21">
        <v>0</v>
      </c>
    </row>
    <row r="456" spans="1:28" ht="30" outlineLevel="2" x14ac:dyDescent="0.25">
      <c r="A456" s="15" t="s">
        <v>262</v>
      </c>
      <c r="B456" s="16" t="s">
        <v>288</v>
      </c>
      <c r="C456" s="16" t="s">
        <v>124</v>
      </c>
      <c r="D456" s="16" t="s">
        <v>269</v>
      </c>
      <c r="E456" s="16"/>
      <c r="F456" s="16">
        <v>280</v>
      </c>
      <c r="G456" s="16">
        <v>2210</v>
      </c>
      <c r="H456" s="16">
        <v>3480</v>
      </c>
      <c r="I456" s="17" t="s">
        <v>270</v>
      </c>
      <c r="J456" s="19">
        <v>0</v>
      </c>
      <c r="K456" s="19">
        <v>30956915</v>
      </c>
      <c r="L456" s="19">
        <v>0</v>
      </c>
      <c r="M456" s="19">
        <v>0</v>
      </c>
      <c r="N456" s="19">
        <v>0</v>
      </c>
      <c r="O456" s="19">
        <v>30956915</v>
      </c>
      <c r="P456" s="19">
        <v>0</v>
      </c>
      <c r="Q456" s="19">
        <v>0</v>
      </c>
      <c r="R456" s="19">
        <v>0</v>
      </c>
      <c r="S456" s="19">
        <v>30956915</v>
      </c>
      <c r="T456" s="19">
        <v>0</v>
      </c>
      <c r="U456" s="19">
        <v>0</v>
      </c>
      <c r="V456" s="19">
        <v>0</v>
      </c>
      <c r="W456" s="19">
        <v>0</v>
      </c>
      <c r="X456" s="19">
        <v>0</v>
      </c>
      <c r="Y456" s="20">
        <v>1</v>
      </c>
      <c r="Z456" s="20">
        <v>1</v>
      </c>
      <c r="AA456" s="20">
        <v>0</v>
      </c>
      <c r="AB456" s="21">
        <v>1</v>
      </c>
    </row>
    <row r="457" spans="1:28" ht="30" outlineLevel="2" x14ac:dyDescent="0.25">
      <c r="A457" s="15" t="s">
        <v>262</v>
      </c>
      <c r="B457" s="16" t="s">
        <v>288</v>
      </c>
      <c r="C457" s="16" t="s">
        <v>124</v>
      </c>
      <c r="D457" s="16" t="s">
        <v>133</v>
      </c>
      <c r="E457" s="16"/>
      <c r="F457" s="16">
        <v>280</v>
      </c>
      <c r="G457" s="16">
        <v>2210</v>
      </c>
      <c r="H457" s="16">
        <v>3480</v>
      </c>
      <c r="I457" s="17" t="s">
        <v>134</v>
      </c>
      <c r="J457" s="19">
        <v>45000</v>
      </c>
      <c r="K457" s="19">
        <v>0</v>
      </c>
      <c r="L457" s="19">
        <v>0</v>
      </c>
      <c r="M457" s="19">
        <v>0</v>
      </c>
      <c r="N457" s="19">
        <v>0</v>
      </c>
      <c r="O457" s="19">
        <v>0</v>
      </c>
      <c r="P457" s="19">
        <v>0</v>
      </c>
      <c r="Q457" s="19">
        <v>0</v>
      </c>
      <c r="R457" s="19">
        <v>0</v>
      </c>
      <c r="S457" s="19">
        <v>0</v>
      </c>
      <c r="T457" s="19">
        <v>0</v>
      </c>
      <c r="U457" s="19">
        <v>0</v>
      </c>
      <c r="V457" s="19">
        <v>0</v>
      </c>
      <c r="W457" s="19">
        <v>0</v>
      </c>
      <c r="X457" s="19">
        <v>0</v>
      </c>
      <c r="Y457" s="20">
        <v>0</v>
      </c>
      <c r="Z457" s="20">
        <v>0</v>
      </c>
      <c r="AA457" s="20">
        <v>0</v>
      </c>
      <c r="AB457" s="21">
        <v>0</v>
      </c>
    </row>
    <row r="458" spans="1:28" outlineLevel="2" x14ac:dyDescent="0.25">
      <c r="A458" s="15" t="s">
        <v>262</v>
      </c>
      <c r="B458" s="16" t="s">
        <v>288</v>
      </c>
      <c r="C458" s="16" t="s">
        <v>124</v>
      </c>
      <c r="D458" s="16" t="s">
        <v>135</v>
      </c>
      <c r="E458" s="16"/>
      <c r="F458" s="16">
        <v>280</v>
      </c>
      <c r="G458" s="16">
        <v>2240</v>
      </c>
      <c r="H458" s="16">
        <v>3480</v>
      </c>
      <c r="I458" s="17" t="s">
        <v>136</v>
      </c>
      <c r="J458" s="19">
        <v>50562540</v>
      </c>
      <c r="K458" s="19">
        <v>42513325</v>
      </c>
      <c r="L458" s="19">
        <v>0</v>
      </c>
      <c r="M458" s="19">
        <v>0</v>
      </c>
      <c r="N458" s="19">
        <v>0</v>
      </c>
      <c r="O458" s="19">
        <v>42513325</v>
      </c>
      <c r="P458" s="19">
        <v>0</v>
      </c>
      <c r="Q458" s="19">
        <v>0</v>
      </c>
      <c r="R458" s="19">
        <v>0</v>
      </c>
      <c r="S458" s="19">
        <v>0</v>
      </c>
      <c r="T458" s="19">
        <v>0</v>
      </c>
      <c r="U458" s="19">
        <v>42513325</v>
      </c>
      <c r="V458" s="19">
        <v>42513325</v>
      </c>
      <c r="W458" s="19">
        <v>0</v>
      </c>
      <c r="X458" s="19">
        <v>42513325</v>
      </c>
      <c r="Y458" s="20">
        <v>0</v>
      </c>
      <c r="Z458" s="20">
        <v>0</v>
      </c>
      <c r="AA458" s="20">
        <v>0</v>
      </c>
      <c r="AB458" s="21">
        <v>0</v>
      </c>
    </row>
    <row r="459" spans="1:28" ht="30" outlineLevel="2" x14ac:dyDescent="0.25">
      <c r="A459" s="15" t="s">
        <v>295</v>
      </c>
      <c r="B459" s="16" t="s">
        <v>30</v>
      </c>
      <c r="C459" s="16" t="s">
        <v>124</v>
      </c>
      <c r="D459" s="16" t="s">
        <v>269</v>
      </c>
      <c r="E459" s="16"/>
      <c r="F459" s="16">
        <v>280</v>
      </c>
      <c r="G459" s="16">
        <v>2210</v>
      </c>
      <c r="H459" s="16">
        <v>3480</v>
      </c>
      <c r="I459" s="17" t="s">
        <v>270</v>
      </c>
      <c r="J459" s="19">
        <v>2170658187</v>
      </c>
      <c r="K459" s="19">
        <v>2170658187</v>
      </c>
      <c r="L459" s="19">
        <v>0</v>
      </c>
      <c r="M459" s="19">
        <v>0</v>
      </c>
      <c r="N459" s="19">
        <v>0</v>
      </c>
      <c r="O459" s="19">
        <v>2170658187</v>
      </c>
      <c r="P459" s="19">
        <v>1835203285</v>
      </c>
      <c r="Q459" s="19">
        <v>211765410.83000001</v>
      </c>
      <c r="R459" s="19">
        <v>0</v>
      </c>
      <c r="S459" s="19">
        <v>94143077.920000002</v>
      </c>
      <c r="T459" s="19">
        <v>94143077.920000002</v>
      </c>
      <c r="U459" s="19">
        <v>29546413.25</v>
      </c>
      <c r="V459" s="19">
        <v>29546413.25</v>
      </c>
      <c r="W459" s="19">
        <v>0</v>
      </c>
      <c r="X459" s="19">
        <v>29546413.249999985</v>
      </c>
      <c r="Y459" s="20">
        <v>4.3370752006842796E-2</v>
      </c>
      <c r="Z459" s="20">
        <v>4.3370752006842796E-2</v>
      </c>
      <c r="AA459" s="20">
        <v>0.94301751795341504</v>
      </c>
      <c r="AB459" s="21">
        <v>0.98638826996025786</v>
      </c>
    </row>
    <row r="460" spans="1:28" ht="60" outlineLevel="2" x14ac:dyDescent="0.25">
      <c r="A460" s="15" t="s">
        <v>295</v>
      </c>
      <c r="B460" s="16" t="s">
        <v>30</v>
      </c>
      <c r="C460" s="16" t="s">
        <v>124</v>
      </c>
      <c r="D460" s="16" t="s">
        <v>297</v>
      </c>
      <c r="E460" s="16"/>
      <c r="F460" s="16">
        <v>280</v>
      </c>
      <c r="G460" s="16">
        <v>2110</v>
      </c>
      <c r="H460" s="16">
        <v>3480</v>
      </c>
      <c r="I460" s="17" t="s">
        <v>298</v>
      </c>
      <c r="J460" s="19">
        <v>4000000000</v>
      </c>
      <c r="K460" s="19">
        <v>4000000000</v>
      </c>
      <c r="L460" s="19">
        <v>0</v>
      </c>
      <c r="M460" s="19">
        <v>0</v>
      </c>
      <c r="N460" s="19">
        <v>0</v>
      </c>
      <c r="O460" s="19">
        <v>4000000000</v>
      </c>
      <c r="P460" s="19">
        <v>0</v>
      </c>
      <c r="Q460" s="19">
        <v>653449328.38</v>
      </c>
      <c r="R460" s="19">
        <v>0</v>
      </c>
      <c r="S460" s="19">
        <v>83243042.290000007</v>
      </c>
      <c r="T460" s="19">
        <v>55868042.289999999</v>
      </c>
      <c r="U460" s="19">
        <v>3263307629.3299999</v>
      </c>
      <c r="V460" s="19">
        <v>3263307629.3299999</v>
      </c>
      <c r="W460" s="19">
        <v>0</v>
      </c>
      <c r="X460" s="19">
        <v>3263307629.3299999</v>
      </c>
      <c r="Y460" s="20">
        <v>2.0810760572500003E-2</v>
      </c>
      <c r="Z460" s="20">
        <v>2.0810760572500003E-2</v>
      </c>
      <c r="AA460" s="20">
        <v>0.16336233209500001</v>
      </c>
      <c r="AB460" s="21">
        <v>0.18417309266750001</v>
      </c>
    </row>
    <row r="461" spans="1:28" outlineLevel="2" x14ac:dyDescent="0.25">
      <c r="A461" s="15" t="s">
        <v>295</v>
      </c>
      <c r="B461" s="16" t="s">
        <v>30</v>
      </c>
      <c r="C461" s="16" t="s">
        <v>124</v>
      </c>
      <c r="D461" s="16" t="s">
        <v>135</v>
      </c>
      <c r="E461" s="16"/>
      <c r="F461" s="16">
        <v>280</v>
      </c>
      <c r="G461" s="16">
        <v>2240</v>
      </c>
      <c r="H461" s="16">
        <v>3480</v>
      </c>
      <c r="I461" s="17" t="s">
        <v>136</v>
      </c>
      <c r="J461" s="19">
        <v>125000000</v>
      </c>
      <c r="K461" s="19">
        <v>125000000</v>
      </c>
      <c r="L461" s="19">
        <v>0</v>
      </c>
      <c r="M461" s="19">
        <v>0</v>
      </c>
      <c r="N461" s="19">
        <v>0</v>
      </c>
      <c r="O461" s="19">
        <v>125000000</v>
      </c>
      <c r="P461" s="19">
        <v>89962769.739999995</v>
      </c>
      <c r="Q461" s="19">
        <v>0</v>
      </c>
      <c r="R461" s="19">
        <v>0</v>
      </c>
      <c r="S461" s="19">
        <v>0</v>
      </c>
      <c r="T461" s="19">
        <v>0</v>
      </c>
      <c r="U461" s="19">
        <v>35037230.259999998</v>
      </c>
      <c r="V461" s="19">
        <v>35037230.259999998</v>
      </c>
      <c r="W461" s="19">
        <v>0</v>
      </c>
      <c r="X461" s="19">
        <v>35037230.260000005</v>
      </c>
      <c r="Y461" s="20">
        <v>0</v>
      </c>
      <c r="Z461" s="20">
        <v>0</v>
      </c>
      <c r="AA461" s="20">
        <v>0.71970215791999992</v>
      </c>
      <c r="AB461" s="21">
        <v>0.71970215791999992</v>
      </c>
    </row>
    <row r="462" spans="1:28" outlineLevel="2" x14ac:dyDescent="0.25">
      <c r="A462" s="15" t="s">
        <v>303</v>
      </c>
      <c r="B462" s="16" t="s">
        <v>30</v>
      </c>
      <c r="C462" s="16" t="s">
        <v>124</v>
      </c>
      <c r="D462" s="16" t="s">
        <v>125</v>
      </c>
      <c r="E462" s="16"/>
      <c r="F462" s="16">
        <v>280</v>
      </c>
      <c r="G462" s="16">
        <v>2210</v>
      </c>
      <c r="H462" s="16">
        <v>3480</v>
      </c>
      <c r="I462" s="17" t="s">
        <v>126</v>
      </c>
      <c r="J462" s="19">
        <v>5343191000</v>
      </c>
      <c r="K462" s="19">
        <v>5343191000</v>
      </c>
      <c r="L462" s="19">
        <v>0</v>
      </c>
      <c r="M462" s="19">
        <v>0</v>
      </c>
      <c r="N462" s="19">
        <v>0</v>
      </c>
      <c r="O462" s="19">
        <v>5343191000</v>
      </c>
      <c r="P462" s="19">
        <v>0</v>
      </c>
      <c r="Q462" s="19">
        <v>0</v>
      </c>
      <c r="R462" s="19">
        <v>0</v>
      </c>
      <c r="S462" s="19">
        <v>0</v>
      </c>
      <c r="T462" s="19">
        <v>0</v>
      </c>
      <c r="U462" s="19">
        <v>5343191000</v>
      </c>
      <c r="V462" s="19">
        <v>5343191000</v>
      </c>
      <c r="W462" s="19">
        <v>0</v>
      </c>
      <c r="X462" s="19">
        <v>5343191000</v>
      </c>
      <c r="Y462" s="20">
        <v>0</v>
      </c>
      <c r="Z462" s="20">
        <v>0</v>
      </c>
      <c r="AA462" s="20">
        <v>0</v>
      </c>
      <c r="AB462" s="21">
        <v>0</v>
      </c>
    </row>
    <row r="463" spans="1:28" outlineLevel="2" x14ac:dyDescent="0.25">
      <c r="A463" s="15" t="s">
        <v>303</v>
      </c>
      <c r="B463" s="16" t="s">
        <v>30</v>
      </c>
      <c r="C463" s="16" t="s">
        <v>124</v>
      </c>
      <c r="D463" s="16" t="s">
        <v>129</v>
      </c>
      <c r="E463" s="16"/>
      <c r="F463" s="16">
        <v>280</v>
      </c>
      <c r="G463" s="16">
        <v>2210</v>
      </c>
      <c r="H463" s="16">
        <v>3480</v>
      </c>
      <c r="I463" s="17" t="s">
        <v>130</v>
      </c>
      <c r="J463" s="19">
        <v>1500000000</v>
      </c>
      <c r="K463" s="19">
        <v>1500000000</v>
      </c>
      <c r="L463" s="19">
        <v>0</v>
      </c>
      <c r="M463" s="19">
        <v>-10000000</v>
      </c>
      <c r="N463" s="19">
        <v>0</v>
      </c>
      <c r="O463" s="19">
        <v>1490000000</v>
      </c>
      <c r="P463" s="19">
        <v>0</v>
      </c>
      <c r="Q463" s="19">
        <v>0</v>
      </c>
      <c r="R463" s="19">
        <v>0</v>
      </c>
      <c r="S463" s="19">
        <v>0</v>
      </c>
      <c r="T463" s="19">
        <v>0</v>
      </c>
      <c r="U463" s="19">
        <v>1490000000</v>
      </c>
      <c r="V463" s="19">
        <v>1500000000</v>
      </c>
      <c r="W463" s="19">
        <v>0</v>
      </c>
      <c r="X463" s="19">
        <v>1490000000</v>
      </c>
      <c r="Y463" s="20">
        <v>0</v>
      </c>
      <c r="Z463" s="20">
        <v>0</v>
      </c>
      <c r="AA463" s="20">
        <v>0</v>
      </c>
      <c r="AB463" s="21">
        <v>0</v>
      </c>
    </row>
    <row r="464" spans="1:28" ht="30" outlineLevel="2" x14ac:dyDescent="0.25">
      <c r="A464" s="15" t="s">
        <v>303</v>
      </c>
      <c r="B464" s="16" t="s">
        <v>30</v>
      </c>
      <c r="C464" s="16" t="s">
        <v>124</v>
      </c>
      <c r="D464" s="16" t="s">
        <v>269</v>
      </c>
      <c r="E464" s="16"/>
      <c r="F464" s="16">
        <v>280</v>
      </c>
      <c r="G464" s="16">
        <v>2210</v>
      </c>
      <c r="H464" s="16">
        <v>3480</v>
      </c>
      <c r="I464" s="17" t="s">
        <v>270</v>
      </c>
      <c r="J464" s="19">
        <v>1241000000</v>
      </c>
      <c r="K464" s="19">
        <v>1241000000</v>
      </c>
      <c r="L464" s="19">
        <v>0</v>
      </c>
      <c r="M464" s="19">
        <v>0</v>
      </c>
      <c r="N464" s="19">
        <v>0</v>
      </c>
      <c r="O464" s="19">
        <v>1241000000</v>
      </c>
      <c r="P464" s="19">
        <v>0</v>
      </c>
      <c r="Q464" s="19">
        <v>0</v>
      </c>
      <c r="R464" s="19">
        <v>0</v>
      </c>
      <c r="S464" s="19">
        <v>0</v>
      </c>
      <c r="T464" s="19">
        <v>0</v>
      </c>
      <c r="U464" s="19">
        <v>1241000000</v>
      </c>
      <c r="V464" s="19">
        <v>1241000000</v>
      </c>
      <c r="W464" s="19">
        <v>0</v>
      </c>
      <c r="X464" s="19">
        <v>1241000000</v>
      </c>
      <c r="Y464" s="20">
        <v>0</v>
      </c>
      <c r="Z464" s="20">
        <v>0</v>
      </c>
      <c r="AA464" s="20">
        <v>0</v>
      </c>
      <c r="AB464" s="21">
        <v>0</v>
      </c>
    </row>
    <row r="465" spans="1:28" outlineLevel="2" x14ac:dyDescent="0.25">
      <c r="A465" s="15" t="s">
        <v>303</v>
      </c>
      <c r="B465" s="16" t="s">
        <v>30</v>
      </c>
      <c r="C465" s="16" t="s">
        <v>124</v>
      </c>
      <c r="D465" s="16" t="s">
        <v>135</v>
      </c>
      <c r="E465" s="16"/>
      <c r="F465" s="16">
        <v>280</v>
      </c>
      <c r="G465" s="16">
        <v>2240</v>
      </c>
      <c r="H465" s="16">
        <v>3480</v>
      </c>
      <c r="I465" s="17" t="s">
        <v>136</v>
      </c>
      <c r="J465" s="19">
        <v>1029010598</v>
      </c>
      <c r="K465" s="19">
        <v>1029010598</v>
      </c>
      <c r="L465" s="19">
        <v>0</v>
      </c>
      <c r="M465" s="19">
        <v>0</v>
      </c>
      <c r="N465" s="19">
        <v>0</v>
      </c>
      <c r="O465" s="19">
        <v>1029010598</v>
      </c>
      <c r="P465" s="19">
        <v>0</v>
      </c>
      <c r="Q465" s="19">
        <v>9239489.9700000007</v>
      </c>
      <c r="R465" s="19">
        <v>0</v>
      </c>
      <c r="S465" s="19">
        <v>0</v>
      </c>
      <c r="T465" s="19">
        <v>0</v>
      </c>
      <c r="U465" s="19">
        <v>1019771108.03</v>
      </c>
      <c r="V465" s="19">
        <v>1019771108.03</v>
      </c>
      <c r="W465" s="19">
        <v>0</v>
      </c>
      <c r="X465" s="19">
        <v>1019771108.03</v>
      </c>
      <c r="Y465" s="20">
        <v>0</v>
      </c>
      <c r="Z465" s="20">
        <v>0</v>
      </c>
      <c r="AA465" s="20">
        <v>8.9790037031280412E-3</v>
      </c>
      <c r="AB465" s="21">
        <v>8.9790037031280412E-3</v>
      </c>
    </row>
    <row r="466" spans="1:28" outlineLevel="2" x14ac:dyDescent="0.25">
      <c r="A466" s="15" t="s">
        <v>309</v>
      </c>
      <c r="B466" s="16" t="s">
        <v>30</v>
      </c>
      <c r="C466" s="16" t="s">
        <v>124</v>
      </c>
      <c r="D466" s="16" t="s">
        <v>125</v>
      </c>
      <c r="E466" s="16"/>
      <c r="F466" s="16">
        <v>280</v>
      </c>
      <c r="G466" s="16">
        <v>2210</v>
      </c>
      <c r="H466" s="16">
        <v>3480</v>
      </c>
      <c r="I466" s="17" t="s">
        <v>126</v>
      </c>
      <c r="J466" s="19">
        <v>1320489</v>
      </c>
      <c r="K466" s="19">
        <v>1320489</v>
      </c>
      <c r="L466" s="19">
        <v>0</v>
      </c>
      <c r="M466" s="19">
        <v>0</v>
      </c>
      <c r="N466" s="19">
        <v>0</v>
      </c>
      <c r="O466" s="19">
        <v>1320489</v>
      </c>
      <c r="P466" s="19">
        <v>304020</v>
      </c>
      <c r="Q466" s="19">
        <v>0</v>
      </c>
      <c r="R466" s="19">
        <v>0</v>
      </c>
      <c r="S466" s="19">
        <v>0</v>
      </c>
      <c r="T466" s="19">
        <v>0</v>
      </c>
      <c r="U466" s="19">
        <v>1016469</v>
      </c>
      <c r="V466" s="19">
        <v>1016469</v>
      </c>
      <c r="W466" s="19">
        <v>0</v>
      </c>
      <c r="X466" s="19">
        <v>1016469</v>
      </c>
      <c r="Y466" s="20">
        <v>0</v>
      </c>
      <c r="Z466" s="20">
        <v>0</v>
      </c>
      <c r="AA466" s="20">
        <v>0.23023289099719876</v>
      </c>
      <c r="AB466" s="21">
        <v>0.23023289099719876</v>
      </c>
    </row>
    <row r="467" spans="1:28" outlineLevel="2" x14ac:dyDescent="0.25">
      <c r="A467" s="15" t="s">
        <v>309</v>
      </c>
      <c r="B467" s="16" t="s">
        <v>30</v>
      </c>
      <c r="C467" s="16" t="s">
        <v>124</v>
      </c>
      <c r="D467" s="16" t="s">
        <v>129</v>
      </c>
      <c r="E467" s="16"/>
      <c r="F467" s="16">
        <v>280</v>
      </c>
      <c r="G467" s="16">
        <v>2210</v>
      </c>
      <c r="H467" s="16">
        <v>3480</v>
      </c>
      <c r="I467" s="17" t="s">
        <v>130</v>
      </c>
      <c r="J467" s="19">
        <v>211500000</v>
      </c>
      <c r="K467" s="19">
        <v>211500000</v>
      </c>
      <c r="L467" s="19">
        <v>0</v>
      </c>
      <c r="M467" s="19">
        <v>0</v>
      </c>
      <c r="N467" s="19">
        <v>0</v>
      </c>
      <c r="O467" s="19">
        <v>211500000</v>
      </c>
      <c r="P467" s="19">
        <v>0</v>
      </c>
      <c r="Q467" s="19">
        <v>0</v>
      </c>
      <c r="R467" s="19">
        <v>0</v>
      </c>
      <c r="S467" s="19">
        <v>0</v>
      </c>
      <c r="T467" s="19">
        <v>0</v>
      </c>
      <c r="U467" s="19">
        <v>211500000</v>
      </c>
      <c r="V467" s="19">
        <v>211500000</v>
      </c>
      <c r="W467" s="19">
        <v>0</v>
      </c>
      <c r="X467" s="19">
        <v>211500000</v>
      </c>
      <c r="Y467" s="20">
        <v>0</v>
      </c>
      <c r="Z467" s="20">
        <v>0</v>
      </c>
      <c r="AA467" s="20">
        <v>0</v>
      </c>
      <c r="AB467" s="21">
        <v>0</v>
      </c>
    </row>
    <row r="468" spans="1:28" outlineLevel="2" x14ac:dyDescent="0.25">
      <c r="A468" s="15" t="s">
        <v>309</v>
      </c>
      <c r="B468" s="16" t="s">
        <v>30</v>
      </c>
      <c r="C468" s="16" t="s">
        <v>124</v>
      </c>
      <c r="D468" s="16" t="s">
        <v>135</v>
      </c>
      <c r="E468" s="16"/>
      <c r="F468" s="16">
        <v>280</v>
      </c>
      <c r="G468" s="16">
        <v>2240</v>
      </c>
      <c r="H468" s="16">
        <v>3480</v>
      </c>
      <c r="I468" s="17" t="s">
        <v>136</v>
      </c>
      <c r="J468" s="19">
        <v>68030712</v>
      </c>
      <c r="K468" s="19">
        <v>68030712</v>
      </c>
      <c r="L468" s="19">
        <v>0</v>
      </c>
      <c r="M468" s="19">
        <v>0</v>
      </c>
      <c r="N468" s="19">
        <v>0</v>
      </c>
      <c r="O468" s="19">
        <v>68030712</v>
      </c>
      <c r="P468" s="19">
        <v>0</v>
      </c>
      <c r="Q468" s="19">
        <v>0</v>
      </c>
      <c r="R468" s="19">
        <v>0</v>
      </c>
      <c r="S468" s="19">
        <v>0</v>
      </c>
      <c r="T468" s="19">
        <v>0</v>
      </c>
      <c r="U468" s="19">
        <v>68030712</v>
      </c>
      <c r="V468" s="19">
        <v>68030712</v>
      </c>
      <c r="W468" s="19">
        <v>0</v>
      </c>
      <c r="X468" s="19">
        <v>68030712</v>
      </c>
      <c r="Y468" s="20">
        <v>0</v>
      </c>
      <c r="Z468" s="20">
        <v>0</v>
      </c>
      <c r="AA468" s="20">
        <v>0</v>
      </c>
      <c r="AB468" s="21">
        <v>0</v>
      </c>
    </row>
    <row r="469" spans="1:28" ht="30" outlineLevel="2" x14ac:dyDescent="0.25">
      <c r="A469" s="15" t="s">
        <v>312</v>
      </c>
      <c r="B469" s="16" t="s">
        <v>30</v>
      </c>
      <c r="C469" s="16" t="s">
        <v>124</v>
      </c>
      <c r="D469" s="16" t="s">
        <v>253</v>
      </c>
      <c r="E469" s="16"/>
      <c r="F469" s="16">
        <v>280</v>
      </c>
      <c r="G469" s="16">
        <v>2210</v>
      </c>
      <c r="H469" s="16">
        <v>3480</v>
      </c>
      <c r="I469" s="17" t="s">
        <v>254</v>
      </c>
      <c r="J469" s="19">
        <v>3524000</v>
      </c>
      <c r="K469" s="19">
        <v>3524000</v>
      </c>
      <c r="L469" s="19">
        <v>0</v>
      </c>
      <c r="M469" s="19">
        <v>-628000</v>
      </c>
      <c r="N469" s="19">
        <v>0</v>
      </c>
      <c r="O469" s="19">
        <v>2896000</v>
      </c>
      <c r="P469" s="19">
        <v>2231413</v>
      </c>
      <c r="Q469" s="19">
        <v>0</v>
      </c>
      <c r="R469" s="19">
        <v>0</v>
      </c>
      <c r="S469" s="19">
        <v>0</v>
      </c>
      <c r="T469" s="19">
        <v>0</v>
      </c>
      <c r="U469" s="19">
        <v>664587</v>
      </c>
      <c r="V469" s="19">
        <v>1292587</v>
      </c>
      <c r="W469" s="19">
        <v>0</v>
      </c>
      <c r="X469" s="19">
        <v>664587</v>
      </c>
      <c r="Y469" s="20">
        <v>0</v>
      </c>
      <c r="Z469" s="20">
        <v>0</v>
      </c>
      <c r="AA469" s="20">
        <v>0.77051553867403311</v>
      </c>
      <c r="AB469" s="21">
        <v>0.77051553867403311</v>
      </c>
    </row>
    <row r="470" spans="1:28" outlineLevel="2" x14ac:dyDescent="0.25">
      <c r="A470" s="15" t="s">
        <v>312</v>
      </c>
      <c r="B470" s="16" t="s">
        <v>30</v>
      </c>
      <c r="C470" s="16" t="s">
        <v>124</v>
      </c>
      <c r="D470" s="16" t="s">
        <v>255</v>
      </c>
      <c r="E470" s="16"/>
      <c r="F470" s="16">
        <v>280</v>
      </c>
      <c r="G470" s="16">
        <v>2210</v>
      </c>
      <c r="H470" s="16">
        <v>3480</v>
      </c>
      <c r="I470" s="17" t="s">
        <v>256</v>
      </c>
      <c r="J470" s="19">
        <v>1027560</v>
      </c>
      <c r="K470" s="19">
        <v>1027560</v>
      </c>
      <c r="L470" s="19">
        <v>0</v>
      </c>
      <c r="M470" s="19">
        <v>9940000</v>
      </c>
      <c r="N470" s="19">
        <v>0</v>
      </c>
      <c r="O470" s="19">
        <v>10967560</v>
      </c>
      <c r="P470" s="19">
        <v>1026144</v>
      </c>
      <c r="Q470" s="19">
        <v>0</v>
      </c>
      <c r="R470" s="19">
        <v>0</v>
      </c>
      <c r="S470" s="19">
        <v>0</v>
      </c>
      <c r="T470" s="19">
        <v>0</v>
      </c>
      <c r="U470" s="19">
        <v>1416</v>
      </c>
      <c r="V470" s="19">
        <v>1416</v>
      </c>
      <c r="W470" s="19">
        <v>0</v>
      </c>
      <c r="X470" s="19">
        <v>9941416</v>
      </c>
      <c r="Y470" s="20">
        <v>0</v>
      </c>
      <c r="Z470" s="20">
        <v>0</v>
      </c>
      <c r="AA470" s="20">
        <v>9.3561740259456072E-2</v>
      </c>
      <c r="AB470" s="21">
        <v>9.3561740259456072E-2</v>
      </c>
    </row>
    <row r="471" spans="1:28" outlineLevel="2" x14ac:dyDescent="0.25">
      <c r="A471" s="15" t="s">
        <v>312</v>
      </c>
      <c r="B471" s="16" t="s">
        <v>30</v>
      </c>
      <c r="C471" s="16" t="s">
        <v>124</v>
      </c>
      <c r="D471" s="16" t="s">
        <v>125</v>
      </c>
      <c r="E471" s="16"/>
      <c r="F471" s="16">
        <v>280</v>
      </c>
      <c r="G471" s="16">
        <v>2210</v>
      </c>
      <c r="H471" s="16">
        <v>3480</v>
      </c>
      <c r="I471" s="17" t="s">
        <v>126</v>
      </c>
      <c r="J471" s="19">
        <v>45077365</v>
      </c>
      <c r="K471" s="19">
        <v>45077365</v>
      </c>
      <c r="L471" s="19">
        <v>0</v>
      </c>
      <c r="M471" s="19">
        <v>0</v>
      </c>
      <c r="N471" s="19">
        <v>0</v>
      </c>
      <c r="O471" s="19">
        <v>45077365</v>
      </c>
      <c r="P471" s="19">
        <v>0</v>
      </c>
      <c r="Q471" s="19">
        <v>0</v>
      </c>
      <c r="R471" s="19">
        <v>0</v>
      </c>
      <c r="S471" s="19">
        <v>0</v>
      </c>
      <c r="T471" s="19">
        <v>0</v>
      </c>
      <c r="U471" s="19">
        <v>45077365</v>
      </c>
      <c r="V471" s="19">
        <v>45077365</v>
      </c>
      <c r="W471" s="19">
        <v>0</v>
      </c>
      <c r="X471" s="19">
        <v>45077365</v>
      </c>
      <c r="Y471" s="20">
        <v>0</v>
      </c>
      <c r="Z471" s="20">
        <v>0</v>
      </c>
      <c r="AA471" s="20">
        <v>0</v>
      </c>
      <c r="AB471" s="21">
        <v>0</v>
      </c>
    </row>
    <row r="472" spans="1:28" outlineLevel="2" x14ac:dyDescent="0.25">
      <c r="A472" s="15" t="s">
        <v>312</v>
      </c>
      <c r="B472" s="16" t="s">
        <v>30</v>
      </c>
      <c r="C472" s="16" t="s">
        <v>124</v>
      </c>
      <c r="D472" s="16" t="s">
        <v>127</v>
      </c>
      <c r="E472" s="16"/>
      <c r="F472" s="16">
        <v>280</v>
      </c>
      <c r="G472" s="16">
        <v>2210</v>
      </c>
      <c r="H472" s="16">
        <v>3480</v>
      </c>
      <c r="I472" s="17" t="s">
        <v>128</v>
      </c>
      <c r="J472" s="19">
        <v>236096173</v>
      </c>
      <c r="K472" s="19">
        <v>236096173</v>
      </c>
      <c r="L472" s="19">
        <v>0</v>
      </c>
      <c r="M472" s="19">
        <v>0</v>
      </c>
      <c r="N472" s="19">
        <v>0</v>
      </c>
      <c r="O472" s="19">
        <v>236096173</v>
      </c>
      <c r="P472" s="19">
        <v>102997972</v>
      </c>
      <c r="Q472" s="19">
        <v>0</v>
      </c>
      <c r="R472" s="19">
        <v>0</v>
      </c>
      <c r="S472" s="19">
        <v>139587</v>
      </c>
      <c r="T472" s="19">
        <v>139587</v>
      </c>
      <c r="U472" s="19">
        <v>132958614</v>
      </c>
      <c r="V472" s="19">
        <v>132958614</v>
      </c>
      <c r="W472" s="19">
        <v>0</v>
      </c>
      <c r="X472" s="19">
        <v>132958614</v>
      </c>
      <c r="Y472" s="20">
        <v>5.9122940548468779E-4</v>
      </c>
      <c r="Z472" s="20">
        <v>5.9122940548468779E-4</v>
      </c>
      <c r="AA472" s="20">
        <v>0.4362543055706371</v>
      </c>
      <c r="AB472" s="21">
        <v>0.43684553497612177</v>
      </c>
    </row>
    <row r="473" spans="1:28" outlineLevel="2" x14ac:dyDescent="0.25">
      <c r="A473" s="15" t="s">
        <v>312</v>
      </c>
      <c r="B473" s="16" t="s">
        <v>30</v>
      </c>
      <c r="C473" s="16" t="s">
        <v>124</v>
      </c>
      <c r="D473" s="16" t="s">
        <v>129</v>
      </c>
      <c r="E473" s="16"/>
      <c r="F473" s="16">
        <v>280</v>
      </c>
      <c r="G473" s="16">
        <v>2210</v>
      </c>
      <c r="H473" s="16">
        <v>3480</v>
      </c>
      <c r="I473" s="17" t="s">
        <v>130</v>
      </c>
      <c r="J473" s="19">
        <v>24229700</v>
      </c>
      <c r="K473" s="19">
        <v>24229700</v>
      </c>
      <c r="L473" s="19">
        <v>0</v>
      </c>
      <c r="M473" s="19">
        <v>-9000000</v>
      </c>
      <c r="N473" s="19">
        <v>0</v>
      </c>
      <c r="O473" s="19">
        <v>15229700</v>
      </c>
      <c r="P473" s="19">
        <v>0</v>
      </c>
      <c r="Q473" s="19">
        <v>0</v>
      </c>
      <c r="R473" s="19">
        <v>0</v>
      </c>
      <c r="S473" s="19">
        <v>0</v>
      </c>
      <c r="T473" s="19">
        <v>0</v>
      </c>
      <c r="U473" s="19">
        <v>15229700</v>
      </c>
      <c r="V473" s="19">
        <v>24229700</v>
      </c>
      <c r="W473" s="19">
        <v>0</v>
      </c>
      <c r="X473" s="19">
        <v>15229700</v>
      </c>
      <c r="Y473" s="20">
        <v>0</v>
      </c>
      <c r="Z473" s="20">
        <v>0</v>
      </c>
      <c r="AA473" s="20">
        <v>0</v>
      </c>
      <c r="AB473" s="21">
        <v>0</v>
      </c>
    </row>
    <row r="474" spans="1:28" ht="30" outlineLevel="2" x14ac:dyDescent="0.25">
      <c r="A474" s="15" t="s">
        <v>312</v>
      </c>
      <c r="B474" s="16" t="s">
        <v>30</v>
      </c>
      <c r="C474" s="16" t="s">
        <v>124</v>
      </c>
      <c r="D474" s="16" t="s">
        <v>131</v>
      </c>
      <c r="E474" s="16"/>
      <c r="F474" s="16">
        <v>280</v>
      </c>
      <c r="G474" s="16">
        <v>2210</v>
      </c>
      <c r="H474" s="16">
        <v>3480</v>
      </c>
      <c r="I474" s="17" t="s">
        <v>132</v>
      </c>
      <c r="J474" s="19">
        <v>2476900</v>
      </c>
      <c r="K474" s="19">
        <v>2476900</v>
      </c>
      <c r="L474" s="19">
        <v>0</v>
      </c>
      <c r="M474" s="19">
        <v>-312000</v>
      </c>
      <c r="N474" s="19">
        <v>0</v>
      </c>
      <c r="O474" s="19">
        <v>2164900</v>
      </c>
      <c r="P474" s="19">
        <v>2164690</v>
      </c>
      <c r="Q474" s="19">
        <v>0</v>
      </c>
      <c r="R474" s="19">
        <v>0</v>
      </c>
      <c r="S474" s="19">
        <v>0</v>
      </c>
      <c r="T474" s="19">
        <v>0</v>
      </c>
      <c r="U474" s="19">
        <v>210</v>
      </c>
      <c r="V474" s="19">
        <v>312210</v>
      </c>
      <c r="W474" s="19">
        <v>0</v>
      </c>
      <c r="X474" s="19">
        <v>210</v>
      </c>
      <c r="Y474" s="20">
        <v>0</v>
      </c>
      <c r="Z474" s="20">
        <v>0</v>
      </c>
      <c r="AA474" s="20">
        <v>0.99990299782899905</v>
      </c>
      <c r="AB474" s="21">
        <v>0.99990299782899905</v>
      </c>
    </row>
    <row r="475" spans="1:28" ht="30" outlineLevel="2" x14ac:dyDescent="0.25">
      <c r="A475" s="15" t="s">
        <v>312</v>
      </c>
      <c r="B475" s="16" t="s">
        <v>30</v>
      </c>
      <c r="C475" s="16" t="s">
        <v>124</v>
      </c>
      <c r="D475" s="16" t="s">
        <v>133</v>
      </c>
      <c r="E475" s="16"/>
      <c r="F475" s="16">
        <v>280</v>
      </c>
      <c r="G475" s="16">
        <v>2210</v>
      </c>
      <c r="H475" s="16">
        <v>3480</v>
      </c>
      <c r="I475" s="17" t="s">
        <v>134</v>
      </c>
      <c r="J475" s="19">
        <v>41292903</v>
      </c>
      <c r="K475" s="19">
        <v>41292903</v>
      </c>
      <c r="L475" s="19">
        <v>0</v>
      </c>
      <c r="M475" s="19">
        <v>0</v>
      </c>
      <c r="N475" s="19">
        <v>0</v>
      </c>
      <c r="O475" s="19">
        <v>41292903</v>
      </c>
      <c r="P475" s="19">
        <v>0</v>
      </c>
      <c r="Q475" s="19">
        <v>0</v>
      </c>
      <c r="R475" s="19">
        <v>0</v>
      </c>
      <c r="S475" s="19">
        <v>2323817</v>
      </c>
      <c r="T475" s="19">
        <v>2323817</v>
      </c>
      <c r="U475" s="19">
        <v>38969086</v>
      </c>
      <c r="V475" s="19">
        <v>38969086</v>
      </c>
      <c r="W475" s="19">
        <v>0</v>
      </c>
      <c r="X475" s="19">
        <v>38969086</v>
      </c>
      <c r="Y475" s="20">
        <v>5.6276425999886713E-2</v>
      </c>
      <c r="Z475" s="20">
        <v>5.6276425999886713E-2</v>
      </c>
      <c r="AA475" s="20">
        <v>0</v>
      </c>
      <c r="AB475" s="21">
        <v>5.6276425999886713E-2</v>
      </c>
    </row>
    <row r="476" spans="1:28" outlineLevel="1" x14ac:dyDescent="0.25">
      <c r="A476" s="37"/>
      <c r="B476" s="37"/>
      <c r="C476" s="45" t="s">
        <v>465</v>
      </c>
      <c r="D476" s="37"/>
      <c r="E476" s="37"/>
      <c r="F476" s="37"/>
      <c r="G476" s="37"/>
      <c r="H476" s="37"/>
      <c r="I476" s="38"/>
      <c r="J476" s="40">
        <f>SUBTOTAL(9,J432:J475)</f>
        <v>17280985660</v>
      </c>
      <c r="K476" s="40">
        <f>SUBTOTAL(9,K432:K475)</f>
        <v>17280985660</v>
      </c>
      <c r="L476" s="40">
        <f>SUBTOTAL(9,L432:L475)</f>
        <v>0</v>
      </c>
      <c r="M476" s="40">
        <f>SUBTOTAL(9,M432:M475)</f>
        <v>-10000000</v>
      </c>
      <c r="N476" s="40">
        <f>SUM(N432:N475)</f>
        <v>0</v>
      </c>
      <c r="O476" s="40">
        <f>SUBTOTAL(9,O432:O475)</f>
        <v>17270985660</v>
      </c>
      <c r="P476" s="40">
        <f>SUBTOTAL(9,P432:P475)</f>
        <v>2651326285.6299996</v>
      </c>
      <c r="Q476" s="40">
        <f>SUBTOTAL(9,Q432:Q475)</f>
        <v>1066408852.33</v>
      </c>
      <c r="R476" s="40">
        <f>SUBTOTAL(9,R432:R475)</f>
        <v>0</v>
      </c>
      <c r="S476" s="40">
        <f>SUBTOTAL(9,S432:S475)</f>
        <v>211515943.61000001</v>
      </c>
      <c r="T476" s="40">
        <f>SUBTOTAL(9,T432:T475)</f>
        <v>153184028.61000001</v>
      </c>
      <c r="U476" s="40">
        <f>SUBTOTAL(9,U432:U475)</f>
        <v>13331794578.43</v>
      </c>
      <c r="V476" s="40">
        <f>SUBTOTAL(9,V432:V475)</f>
        <v>13351734578.43</v>
      </c>
      <c r="W476" s="40">
        <f>SUBTOTAL(9,W432:W475)</f>
        <v>0</v>
      </c>
      <c r="X476" s="40">
        <f>SUBTOTAL(9,X432:X475)</f>
        <v>13341734578.43</v>
      </c>
      <c r="Y476" s="41">
        <f>(S476/(K476))</f>
        <v>1.2239807831077155E-2</v>
      </c>
      <c r="Z476" s="41">
        <f>(S476/(O476))</f>
        <v>1.2246894750186482E-2</v>
      </c>
      <c r="AA476" s="41">
        <f>((P476+Q476+R476)/(O476))</f>
        <v>0.21525900207133861</v>
      </c>
      <c r="AB476" s="41">
        <f>Z476+AA476</f>
        <v>0.22750589682152508</v>
      </c>
    </row>
    <row r="477" spans="1:28" ht="120" outlineLevel="2" x14ac:dyDescent="0.25">
      <c r="A477" s="15" t="s">
        <v>29</v>
      </c>
      <c r="B477" s="16" t="s">
        <v>30</v>
      </c>
      <c r="C477" s="16" t="s">
        <v>137</v>
      </c>
      <c r="D477" s="16" t="s">
        <v>138</v>
      </c>
      <c r="E477" s="16" t="s">
        <v>52</v>
      </c>
      <c r="F477" s="16" t="s">
        <v>33</v>
      </c>
      <c r="G477" s="16">
        <v>1310</v>
      </c>
      <c r="H477" s="16">
        <v>3480</v>
      </c>
      <c r="I477" s="17" t="s">
        <v>139</v>
      </c>
      <c r="J477" s="19">
        <v>38844585</v>
      </c>
      <c r="K477" s="19">
        <v>38844585</v>
      </c>
      <c r="L477" s="19">
        <v>0</v>
      </c>
      <c r="M477" s="19">
        <v>0</v>
      </c>
      <c r="N477" s="19">
        <v>0</v>
      </c>
      <c r="O477" s="19">
        <v>38844585</v>
      </c>
      <c r="P477" s="19">
        <v>0</v>
      </c>
      <c r="Q477" s="19">
        <v>29815033.920000002</v>
      </c>
      <c r="R477" s="19">
        <v>0</v>
      </c>
      <c r="S477" s="19">
        <v>9029551.0800000001</v>
      </c>
      <c r="T477" s="19">
        <v>9029551.0800000001</v>
      </c>
      <c r="U477" s="19">
        <v>0</v>
      </c>
      <c r="V477" s="19">
        <v>0</v>
      </c>
      <c r="W477" s="19">
        <v>0</v>
      </c>
      <c r="X477" s="19">
        <v>-1.862645149230957E-9</v>
      </c>
      <c r="Y477" s="20">
        <v>0.23245327707838814</v>
      </c>
      <c r="Z477" s="20">
        <v>0.23245327707838814</v>
      </c>
      <c r="AA477" s="20">
        <v>0.76754672292161186</v>
      </c>
      <c r="AB477" s="21">
        <v>1</v>
      </c>
    </row>
    <row r="478" spans="1:28" ht="120" outlineLevel="2" x14ac:dyDescent="0.25">
      <c r="A478" s="15" t="s">
        <v>29</v>
      </c>
      <c r="B478" s="16" t="s">
        <v>30</v>
      </c>
      <c r="C478" s="16" t="s">
        <v>137</v>
      </c>
      <c r="D478" s="16" t="s">
        <v>138</v>
      </c>
      <c r="E478" s="16" t="s">
        <v>140</v>
      </c>
      <c r="F478" s="16" t="s">
        <v>33</v>
      </c>
      <c r="G478" s="16">
        <v>1310</v>
      </c>
      <c r="H478" s="16">
        <v>3480</v>
      </c>
      <c r="I478" s="17" t="s">
        <v>141</v>
      </c>
      <c r="J478" s="19">
        <v>17295068</v>
      </c>
      <c r="K478" s="19">
        <v>17295068</v>
      </c>
      <c r="L478" s="19">
        <v>0</v>
      </c>
      <c r="M478" s="19">
        <v>0</v>
      </c>
      <c r="N478" s="19">
        <v>0</v>
      </c>
      <c r="O478" s="19">
        <v>17295068</v>
      </c>
      <c r="P478" s="19">
        <v>0</v>
      </c>
      <c r="Q478" s="19">
        <v>12180970.25</v>
      </c>
      <c r="R478" s="19">
        <v>0</v>
      </c>
      <c r="S478" s="19">
        <v>5114097.75</v>
      </c>
      <c r="T478" s="19">
        <v>5114097.75</v>
      </c>
      <c r="U478" s="19">
        <v>0</v>
      </c>
      <c r="V478" s="19">
        <v>0</v>
      </c>
      <c r="W478" s="19">
        <v>0</v>
      </c>
      <c r="X478" s="19">
        <v>0</v>
      </c>
      <c r="Y478" s="20">
        <v>0.29569688595615812</v>
      </c>
      <c r="Z478" s="20">
        <v>0.29569688595615812</v>
      </c>
      <c r="AA478" s="20">
        <v>0.70430311404384183</v>
      </c>
      <c r="AB478" s="21">
        <v>1</v>
      </c>
    </row>
    <row r="479" spans="1:28" ht="75" outlineLevel="2" x14ac:dyDescent="0.25">
      <c r="A479" s="15" t="s">
        <v>29</v>
      </c>
      <c r="B479" s="16" t="s">
        <v>30</v>
      </c>
      <c r="C479" s="16" t="s">
        <v>137</v>
      </c>
      <c r="D479" s="16" t="s">
        <v>138</v>
      </c>
      <c r="E479" s="16" t="s">
        <v>142</v>
      </c>
      <c r="F479" s="16" t="s">
        <v>33</v>
      </c>
      <c r="G479" s="16">
        <v>1310</v>
      </c>
      <c r="H479" s="16">
        <v>3480</v>
      </c>
      <c r="I479" s="17" t="s">
        <v>143</v>
      </c>
      <c r="J479" s="19">
        <v>69768440</v>
      </c>
      <c r="K479" s="19">
        <v>69768440</v>
      </c>
      <c r="L479" s="19">
        <v>0</v>
      </c>
      <c r="M479" s="19">
        <v>0</v>
      </c>
      <c r="N479" s="19">
        <v>0</v>
      </c>
      <c r="O479" s="19">
        <v>69768440</v>
      </c>
      <c r="P479" s="19">
        <v>0</v>
      </c>
      <c r="Q479" s="19">
        <v>51225019.579999998</v>
      </c>
      <c r="R479" s="19">
        <v>0</v>
      </c>
      <c r="S479" s="19">
        <v>18543420.420000002</v>
      </c>
      <c r="T479" s="19">
        <v>18543420.420000002</v>
      </c>
      <c r="U479" s="19">
        <v>0</v>
      </c>
      <c r="V479" s="19">
        <v>0</v>
      </c>
      <c r="W479" s="19">
        <v>0</v>
      </c>
      <c r="X479" s="19">
        <v>0</v>
      </c>
      <c r="Y479" s="20">
        <v>0.2657852235194022</v>
      </c>
      <c r="Z479" s="20">
        <v>0.2657852235194022</v>
      </c>
      <c r="AA479" s="20">
        <v>0.73421477648059774</v>
      </c>
      <c r="AB479" s="21">
        <v>1</v>
      </c>
    </row>
    <row r="480" spans="1:28" ht="75" outlineLevel="2" x14ac:dyDescent="0.25">
      <c r="A480" s="15" t="s">
        <v>29</v>
      </c>
      <c r="B480" s="16" t="s">
        <v>30</v>
      </c>
      <c r="C480" s="16" t="s">
        <v>137</v>
      </c>
      <c r="D480" s="16" t="s">
        <v>138</v>
      </c>
      <c r="E480" s="16" t="s">
        <v>144</v>
      </c>
      <c r="F480" s="16" t="s">
        <v>33</v>
      </c>
      <c r="G480" s="16">
        <v>1310</v>
      </c>
      <c r="H480" s="16">
        <v>3430</v>
      </c>
      <c r="I480" s="17" t="s">
        <v>145</v>
      </c>
      <c r="J480" s="19">
        <v>4432228567</v>
      </c>
      <c r="K480" s="19">
        <v>4432228567</v>
      </c>
      <c r="L480" s="19">
        <v>0</v>
      </c>
      <c r="M480" s="19">
        <v>0</v>
      </c>
      <c r="N480" s="19">
        <v>0</v>
      </c>
      <c r="O480" s="19">
        <v>4432228567</v>
      </c>
      <c r="P480" s="19">
        <v>0</v>
      </c>
      <c r="Q480" s="19">
        <v>57165612.579999998</v>
      </c>
      <c r="R480" s="19">
        <v>0</v>
      </c>
      <c r="S480" s="19">
        <v>1209185403.4200001</v>
      </c>
      <c r="T480" s="19">
        <v>1209185403.4200001</v>
      </c>
      <c r="U480" s="19">
        <v>0</v>
      </c>
      <c r="V480" s="19">
        <v>3165877551</v>
      </c>
      <c r="W480" s="19">
        <v>0</v>
      </c>
      <c r="X480" s="19">
        <v>3165877551</v>
      </c>
      <c r="Y480" s="20">
        <v>0.27281657187604152</v>
      </c>
      <c r="Z480" s="20">
        <v>0.27281657187604152</v>
      </c>
      <c r="AA480" s="20">
        <v>1.2897713129152348E-2</v>
      </c>
      <c r="AB480" s="21">
        <v>0.28571428500519386</v>
      </c>
    </row>
    <row r="481" spans="1:28" ht="90" outlineLevel="2" x14ac:dyDescent="0.25">
      <c r="A481" s="15" t="s">
        <v>29</v>
      </c>
      <c r="B481" s="16" t="s">
        <v>30</v>
      </c>
      <c r="C481" s="16" t="s">
        <v>137</v>
      </c>
      <c r="D481" s="16" t="s">
        <v>138</v>
      </c>
      <c r="E481" s="16" t="s">
        <v>146</v>
      </c>
      <c r="F481" s="16" t="s">
        <v>33</v>
      </c>
      <c r="G481" s="16">
        <v>1310</v>
      </c>
      <c r="H481" s="16">
        <v>3430</v>
      </c>
      <c r="I481" s="17" t="s">
        <v>147</v>
      </c>
      <c r="J481" s="19">
        <v>2444778463</v>
      </c>
      <c r="K481" s="19">
        <v>2444778463</v>
      </c>
      <c r="L481" s="19">
        <v>0</v>
      </c>
      <c r="M481" s="19">
        <v>0</v>
      </c>
      <c r="N481" s="19">
        <v>0</v>
      </c>
      <c r="O481" s="19">
        <v>2444778463</v>
      </c>
      <c r="P481" s="19">
        <v>0</v>
      </c>
      <c r="Q481" s="19">
        <v>1</v>
      </c>
      <c r="R481" s="19">
        <v>0</v>
      </c>
      <c r="S481" s="19">
        <v>698508132</v>
      </c>
      <c r="T481" s="19">
        <v>698508132</v>
      </c>
      <c r="U481" s="19">
        <v>0</v>
      </c>
      <c r="V481" s="19">
        <v>1746270330</v>
      </c>
      <c r="W481" s="19">
        <v>0</v>
      </c>
      <c r="X481" s="19">
        <v>1746270330</v>
      </c>
      <c r="Y481" s="20">
        <v>0.28571428559741857</v>
      </c>
      <c r="Z481" s="20">
        <v>0.28571428559741857</v>
      </c>
      <c r="AA481" s="20">
        <v>4.0903501692864841E-10</v>
      </c>
      <c r="AB481" s="21">
        <v>0.2857142860064536</v>
      </c>
    </row>
    <row r="482" spans="1:28" ht="165" outlineLevel="2" x14ac:dyDescent="0.25">
      <c r="A482" s="15" t="s">
        <v>29</v>
      </c>
      <c r="B482" s="16" t="s">
        <v>30</v>
      </c>
      <c r="C482" s="16" t="s">
        <v>137</v>
      </c>
      <c r="D482" s="16" t="s">
        <v>138</v>
      </c>
      <c r="E482" s="16" t="s">
        <v>148</v>
      </c>
      <c r="F482" s="16" t="s">
        <v>33</v>
      </c>
      <c r="G482" s="16">
        <v>1310</v>
      </c>
      <c r="H482" s="16">
        <v>3440</v>
      </c>
      <c r="I482" s="17" t="s">
        <v>149</v>
      </c>
      <c r="J482" s="19">
        <v>561087005538</v>
      </c>
      <c r="K482" s="19">
        <v>561087005538</v>
      </c>
      <c r="L482" s="19">
        <v>0</v>
      </c>
      <c r="M482" s="19">
        <v>0</v>
      </c>
      <c r="N482" s="19">
        <v>0</v>
      </c>
      <c r="O482" s="19">
        <v>561087005538</v>
      </c>
      <c r="P482" s="19">
        <v>0</v>
      </c>
      <c r="Q482" s="19">
        <v>0</v>
      </c>
      <c r="R482" s="19">
        <v>0</v>
      </c>
      <c r="S482" s="19">
        <v>172642155564</v>
      </c>
      <c r="T482" s="19">
        <v>172642155564</v>
      </c>
      <c r="U482" s="19">
        <v>0</v>
      </c>
      <c r="V482" s="19">
        <v>388444849974</v>
      </c>
      <c r="W482" s="19">
        <v>0</v>
      </c>
      <c r="X482" s="19">
        <v>388444849974</v>
      </c>
      <c r="Y482" s="20">
        <v>0.30769230771698508</v>
      </c>
      <c r="Z482" s="20">
        <v>0.30769230771698508</v>
      </c>
      <c r="AA482" s="20">
        <v>0</v>
      </c>
      <c r="AB482" s="21">
        <v>0.30769230771698508</v>
      </c>
    </row>
    <row r="483" spans="1:28" ht="270" outlineLevel="2" x14ac:dyDescent="0.25">
      <c r="A483" s="15" t="s">
        <v>29</v>
      </c>
      <c r="B483" s="16" t="s">
        <v>30</v>
      </c>
      <c r="C483" s="16" t="s">
        <v>137</v>
      </c>
      <c r="D483" s="16" t="s">
        <v>138</v>
      </c>
      <c r="E483" s="16" t="s">
        <v>150</v>
      </c>
      <c r="F483" s="16" t="s">
        <v>33</v>
      </c>
      <c r="G483" s="16">
        <v>1310</v>
      </c>
      <c r="H483" s="16">
        <v>3440</v>
      </c>
      <c r="I483" s="17" t="s">
        <v>151</v>
      </c>
      <c r="J483" s="19">
        <v>2571517906</v>
      </c>
      <c r="K483" s="19">
        <v>2571517906</v>
      </c>
      <c r="L483" s="19">
        <v>0</v>
      </c>
      <c r="M483" s="19">
        <v>0</v>
      </c>
      <c r="N483" s="19">
        <v>0</v>
      </c>
      <c r="O483" s="19">
        <v>2571517906</v>
      </c>
      <c r="P483" s="19">
        <v>0</v>
      </c>
      <c r="Q483" s="19">
        <v>241839922</v>
      </c>
      <c r="R483" s="19">
        <v>0</v>
      </c>
      <c r="S483" s="19">
        <v>492879478</v>
      </c>
      <c r="T483" s="19">
        <v>492879478</v>
      </c>
      <c r="U483" s="19">
        <v>0</v>
      </c>
      <c r="V483" s="19">
        <v>1836798506</v>
      </c>
      <c r="W483" s="19">
        <v>0</v>
      </c>
      <c r="X483" s="19">
        <v>1836798506</v>
      </c>
      <c r="Y483" s="20">
        <v>0.19166869375087292</v>
      </c>
      <c r="Z483" s="20">
        <v>0.19166869375087292</v>
      </c>
      <c r="AA483" s="20">
        <v>9.4045591296769288E-2</v>
      </c>
      <c r="AB483" s="21">
        <v>0.28571428504764218</v>
      </c>
    </row>
    <row r="484" spans="1:28" ht="270" outlineLevel="2" x14ac:dyDescent="0.25">
      <c r="A484" s="15" t="s">
        <v>29</v>
      </c>
      <c r="B484" s="16" t="s">
        <v>30</v>
      </c>
      <c r="C484" s="16" t="s">
        <v>137</v>
      </c>
      <c r="D484" s="16" t="s">
        <v>138</v>
      </c>
      <c r="E484" s="16" t="s">
        <v>152</v>
      </c>
      <c r="F484" s="16" t="s">
        <v>33</v>
      </c>
      <c r="G484" s="16">
        <v>1310</v>
      </c>
      <c r="H484" s="16">
        <v>3440</v>
      </c>
      <c r="I484" s="17" t="s">
        <v>153</v>
      </c>
      <c r="J484" s="19">
        <v>2571517906</v>
      </c>
      <c r="K484" s="19">
        <v>2571517906</v>
      </c>
      <c r="L484" s="19">
        <v>0</v>
      </c>
      <c r="M484" s="19">
        <v>0</v>
      </c>
      <c r="N484" s="19">
        <v>0</v>
      </c>
      <c r="O484" s="19">
        <v>2571517906</v>
      </c>
      <c r="P484" s="19">
        <v>0</v>
      </c>
      <c r="Q484" s="19">
        <v>241839922</v>
      </c>
      <c r="R484" s="19">
        <v>0</v>
      </c>
      <c r="S484" s="19">
        <v>492879478</v>
      </c>
      <c r="T484" s="19">
        <v>492879478</v>
      </c>
      <c r="U484" s="19">
        <v>0</v>
      </c>
      <c r="V484" s="19">
        <v>1836798506</v>
      </c>
      <c r="W484" s="19">
        <v>0</v>
      </c>
      <c r="X484" s="19">
        <v>1836798506</v>
      </c>
      <c r="Y484" s="20">
        <v>0.19166869375087292</v>
      </c>
      <c r="Z484" s="20">
        <v>0.19166869375087292</v>
      </c>
      <c r="AA484" s="20">
        <v>9.4045591296769288E-2</v>
      </c>
      <c r="AB484" s="21">
        <v>0.28571428504764218</v>
      </c>
    </row>
    <row r="485" spans="1:28" ht="270" outlineLevel="2" x14ac:dyDescent="0.25">
      <c r="A485" s="15" t="s">
        <v>29</v>
      </c>
      <c r="B485" s="16" t="s">
        <v>30</v>
      </c>
      <c r="C485" s="16" t="s">
        <v>137</v>
      </c>
      <c r="D485" s="16" t="s">
        <v>138</v>
      </c>
      <c r="E485" s="16" t="s">
        <v>154</v>
      </c>
      <c r="F485" s="16" t="s">
        <v>33</v>
      </c>
      <c r="G485" s="16">
        <v>1310</v>
      </c>
      <c r="H485" s="16">
        <v>3440</v>
      </c>
      <c r="I485" s="17" t="s">
        <v>155</v>
      </c>
      <c r="J485" s="19">
        <v>2571517906</v>
      </c>
      <c r="K485" s="19">
        <v>2571517906</v>
      </c>
      <c r="L485" s="19">
        <v>0</v>
      </c>
      <c r="M485" s="19">
        <v>0</v>
      </c>
      <c r="N485" s="19">
        <v>0</v>
      </c>
      <c r="O485" s="19">
        <v>2571517906</v>
      </c>
      <c r="P485" s="19">
        <v>0</v>
      </c>
      <c r="Q485" s="19">
        <v>241839923.50999999</v>
      </c>
      <c r="R485" s="19">
        <v>0</v>
      </c>
      <c r="S485" s="19">
        <v>492879476.49000001</v>
      </c>
      <c r="T485" s="19">
        <v>492879476.49000001</v>
      </c>
      <c r="U485" s="19">
        <v>0</v>
      </c>
      <c r="V485" s="19">
        <v>1836798506</v>
      </c>
      <c r="W485" s="19">
        <v>0</v>
      </c>
      <c r="X485" s="19">
        <v>1836798505.9999998</v>
      </c>
      <c r="Y485" s="20">
        <v>0.19166869316367111</v>
      </c>
      <c r="Z485" s="20">
        <v>0.19166869316367111</v>
      </c>
      <c r="AA485" s="20">
        <v>9.4045591883971116E-2</v>
      </c>
      <c r="AB485" s="21">
        <v>0.28571428504764224</v>
      </c>
    </row>
    <row r="486" spans="1:28" ht="270" outlineLevel="2" x14ac:dyDescent="0.25">
      <c r="A486" s="15" t="s">
        <v>29</v>
      </c>
      <c r="B486" s="16" t="s">
        <v>30</v>
      </c>
      <c r="C486" s="16" t="s">
        <v>137</v>
      </c>
      <c r="D486" s="16" t="s">
        <v>138</v>
      </c>
      <c r="E486" s="16" t="s">
        <v>156</v>
      </c>
      <c r="F486" s="16" t="s">
        <v>33</v>
      </c>
      <c r="G486" s="16">
        <v>1310</v>
      </c>
      <c r="H486" s="16">
        <v>3440</v>
      </c>
      <c r="I486" s="17" t="s">
        <v>157</v>
      </c>
      <c r="J486" s="19">
        <v>2571517906</v>
      </c>
      <c r="K486" s="19">
        <v>2571517906</v>
      </c>
      <c r="L486" s="19">
        <v>0</v>
      </c>
      <c r="M486" s="19">
        <v>0</v>
      </c>
      <c r="N486" s="19">
        <v>0</v>
      </c>
      <c r="O486" s="19">
        <v>2571517906</v>
      </c>
      <c r="P486" s="19">
        <v>0</v>
      </c>
      <c r="Q486" s="19">
        <v>241839926</v>
      </c>
      <c r="R486" s="19">
        <v>0</v>
      </c>
      <c r="S486" s="19">
        <v>492879474</v>
      </c>
      <c r="T486" s="19">
        <v>492879474</v>
      </c>
      <c r="U486" s="19">
        <v>0</v>
      </c>
      <c r="V486" s="19">
        <v>1836798506</v>
      </c>
      <c r="W486" s="19">
        <v>0</v>
      </c>
      <c r="X486" s="19">
        <v>1836798506</v>
      </c>
      <c r="Y486" s="20">
        <v>0.19166869219537139</v>
      </c>
      <c r="Z486" s="20">
        <v>0.19166869219537139</v>
      </c>
      <c r="AA486" s="20">
        <v>9.4045592852270807E-2</v>
      </c>
      <c r="AB486" s="21">
        <v>0.28571428504764218</v>
      </c>
    </row>
    <row r="487" spans="1:28" ht="255" outlineLevel="2" x14ac:dyDescent="0.25">
      <c r="A487" s="15" t="s">
        <v>29</v>
      </c>
      <c r="B487" s="16" t="s">
        <v>30</v>
      </c>
      <c r="C487" s="16" t="s">
        <v>137</v>
      </c>
      <c r="D487" s="16" t="s">
        <v>138</v>
      </c>
      <c r="E487" s="16" t="s">
        <v>158</v>
      </c>
      <c r="F487" s="16" t="s">
        <v>33</v>
      </c>
      <c r="G487" s="16">
        <v>1310</v>
      </c>
      <c r="H487" s="16">
        <v>3480</v>
      </c>
      <c r="I487" s="17" t="s">
        <v>159</v>
      </c>
      <c r="J487" s="19">
        <v>600000000</v>
      </c>
      <c r="K487" s="19">
        <v>600000000</v>
      </c>
      <c r="L487" s="19">
        <v>0</v>
      </c>
      <c r="M487" s="19">
        <v>0</v>
      </c>
      <c r="N487" s="19">
        <v>0</v>
      </c>
      <c r="O487" s="19">
        <v>600000000</v>
      </c>
      <c r="P487" s="19">
        <v>0</v>
      </c>
      <c r="Q487" s="19">
        <v>150000000</v>
      </c>
      <c r="R487" s="19">
        <v>0</v>
      </c>
      <c r="S487" s="19">
        <v>0</v>
      </c>
      <c r="T487" s="19">
        <v>0</v>
      </c>
      <c r="U487" s="19">
        <v>0</v>
      </c>
      <c r="V487" s="19">
        <v>450000000</v>
      </c>
      <c r="W487" s="19">
        <v>0</v>
      </c>
      <c r="X487" s="19">
        <v>450000000</v>
      </c>
      <c r="Y487" s="20">
        <v>0</v>
      </c>
      <c r="Z487" s="20">
        <v>0</v>
      </c>
      <c r="AA487" s="20">
        <v>0.25</v>
      </c>
      <c r="AB487" s="21">
        <v>0.25</v>
      </c>
    </row>
    <row r="488" spans="1:28" ht="105" outlineLevel="2" x14ac:dyDescent="0.25">
      <c r="A488" s="15" t="s">
        <v>29</v>
      </c>
      <c r="B488" s="16" t="s">
        <v>30</v>
      </c>
      <c r="C488" s="16" t="s">
        <v>137</v>
      </c>
      <c r="D488" s="16" t="s">
        <v>138</v>
      </c>
      <c r="E488" s="16" t="s">
        <v>160</v>
      </c>
      <c r="F488" s="16" t="s">
        <v>33</v>
      </c>
      <c r="G488" s="16">
        <v>1310</v>
      </c>
      <c r="H488" s="16">
        <v>3440</v>
      </c>
      <c r="I488" s="17" t="s">
        <v>161</v>
      </c>
      <c r="J488" s="19">
        <v>2880435027</v>
      </c>
      <c r="K488" s="19">
        <v>2880435027</v>
      </c>
      <c r="L488" s="19">
        <v>0</v>
      </c>
      <c r="M488" s="19">
        <v>-23634579</v>
      </c>
      <c r="N488" s="19">
        <v>0</v>
      </c>
      <c r="O488" s="19">
        <v>2856800448</v>
      </c>
      <c r="P488" s="19">
        <v>0</v>
      </c>
      <c r="Q488" s="19">
        <v>246201078.03</v>
      </c>
      <c r="R488" s="19">
        <v>0</v>
      </c>
      <c r="S488" s="19">
        <v>473907680.97000003</v>
      </c>
      <c r="T488" s="19">
        <v>473907680.97000003</v>
      </c>
      <c r="U488" s="19">
        <v>0</v>
      </c>
      <c r="V488" s="19">
        <v>2160326268</v>
      </c>
      <c r="W488" s="19">
        <v>0</v>
      </c>
      <c r="X488" s="19">
        <v>2136691688.9999998</v>
      </c>
      <c r="Y488" s="20">
        <v>0.16452642622652014</v>
      </c>
      <c r="Z488" s="20">
        <v>0.16588756883658962</v>
      </c>
      <c r="AA488" s="20">
        <v>8.6180705482023223E-2</v>
      </c>
      <c r="AB488" s="21">
        <v>0.25206827431861284</v>
      </c>
    </row>
    <row r="489" spans="1:28" ht="135" outlineLevel="2" x14ac:dyDescent="0.25">
      <c r="A489" s="15" t="s">
        <v>29</v>
      </c>
      <c r="B489" s="16" t="s">
        <v>30</v>
      </c>
      <c r="C489" s="16" t="s">
        <v>137</v>
      </c>
      <c r="D489" s="16" t="s">
        <v>138</v>
      </c>
      <c r="E489" s="16" t="s">
        <v>162</v>
      </c>
      <c r="F489" s="16" t="s">
        <v>33</v>
      </c>
      <c r="G489" s="16">
        <v>1310</v>
      </c>
      <c r="H489" s="16">
        <v>3440</v>
      </c>
      <c r="I489" s="17" t="s">
        <v>163</v>
      </c>
      <c r="J489" s="19">
        <v>330482748</v>
      </c>
      <c r="K489" s="19">
        <v>330482748</v>
      </c>
      <c r="L489" s="19">
        <v>0</v>
      </c>
      <c r="M489" s="19">
        <v>0</v>
      </c>
      <c r="N489" s="19">
        <v>0</v>
      </c>
      <c r="O489" s="19">
        <v>330482748</v>
      </c>
      <c r="P489" s="19">
        <v>0</v>
      </c>
      <c r="Q489" s="19">
        <v>31433736.579999998</v>
      </c>
      <c r="R489" s="19">
        <v>0</v>
      </c>
      <c r="S489" s="19">
        <v>51186950.420000002</v>
      </c>
      <c r="T489" s="19">
        <v>51186950.420000002</v>
      </c>
      <c r="U489" s="19">
        <v>0</v>
      </c>
      <c r="V489" s="19">
        <v>247862061</v>
      </c>
      <c r="W489" s="19">
        <v>0</v>
      </c>
      <c r="X489" s="19">
        <v>247862061</v>
      </c>
      <c r="Y489" s="20">
        <v>0.15488539335190957</v>
      </c>
      <c r="Z489" s="20">
        <v>0.15488539335190957</v>
      </c>
      <c r="AA489" s="20">
        <v>9.5114606648090447E-2</v>
      </c>
      <c r="AB489" s="21">
        <v>0.25</v>
      </c>
    </row>
    <row r="490" spans="1:28" ht="75" outlineLevel="2" x14ac:dyDescent="0.25">
      <c r="A490" s="15" t="s">
        <v>29</v>
      </c>
      <c r="B490" s="16" t="s">
        <v>30</v>
      </c>
      <c r="C490" s="16" t="s">
        <v>137</v>
      </c>
      <c r="D490" s="16" t="s">
        <v>138</v>
      </c>
      <c r="E490" s="16" t="s">
        <v>164</v>
      </c>
      <c r="F490" s="16" t="s">
        <v>33</v>
      </c>
      <c r="G490" s="16">
        <v>1310</v>
      </c>
      <c r="H490" s="16">
        <v>3440</v>
      </c>
      <c r="I490" s="17" t="s">
        <v>165</v>
      </c>
      <c r="J490" s="19">
        <v>50843499</v>
      </c>
      <c r="K490" s="19">
        <v>50843499</v>
      </c>
      <c r="L490" s="19">
        <v>0</v>
      </c>
      <c r="M490" s="19">
        <v>0</v>
      </c>
      <c r="N490" s="19">
        <v>0</v>
      </c>
      <c r="O490" s="19">
        <v>50843499</v>
      </c>
      <c r="P490" s="19">
        <v>0</v>
      </c>
      <c r="Q490" s="19">
        <v>4835958.66</v>
      </c>
      <c r="R490" s="19">
        <v>0</v>
      </c>
      <c r="S490" s="19">
        <v>7874915.3399999999</v>
      </c>
      <c r="T490" s="19">
        <v>7874915.3399999999</v>
      </c>
      <c r="U490" s="19">
        <v>0</v>
      </c>
      <c r="V490" s="19">
        <v>38132625</v>
      </c>
      <c r="W490" s="19">
        <v>0</v>
      </c>
      <c r="X490" s="19">
        <v>38132625</v>
      </c>
      <c r="Y490" s="20">
        <v>0.15488539331252554</v>
      </c>
      <c r="Z490" s="20">
        <v>0.15488539331252554</v>
      </c>
      <c r="AA490" s="20">
        <v>9.5114591936326015E-2</v>
      </c>
      <c r="AB490" s="21">
        <v>0.24999998524885156</v>
      </c>
    </row>
    <row r="491" spans="1:28" ht="135" outlineLevel="2" x14ac:dyDescent="0.25">
      <c r="A491" s="15" t="s">
        <v>29</v>
      </c>
      <c r="B491" s="16" t="s">
        <v>30</v>
      </c>
      <c r="C491" s="16" t="s">
        <v>137</v>
      </c>
      <c r="D491" s="16" t="s">
        <v>138</v>
      </c>
      <c r="E491" s="16" t="s">
        <v>166</v>
      </c>
      <c r="F491" s="16" t="s">
        <v>33</v>
      </c>
      <c r="G491" s="16">
        <v>1310</v>
      </c>
      <c r="H491" s="16">
        <v>3440</v>
      </c>
      <c r="I491" s="17" t="s">
        <v>167</v>
      </c>
      <c r="J491" s="19">
        <v>7258377</v>
      </c>
      <c r="K491" s="19">
        <v>7258377</v>
      </c>
      <c r="L491" s="19">
        <v>0</v>
      </c>
      <c r="M491" s="19">
        <v>0</v>
      </c>
      <c r="N491" s="19">
        <v>0</v>
      </c>
      <c r="O491" s="19">
        <v>7258377</v>
      </c>
      <c r="P491" s="19">
        <v>0</v>
      </c>
      <c r="Q491" s="19">
        <v>690378.42</v>
      </c>
      <c r="R491" s="19">
        <v>0</v>
      </c>
      <c r="S491" s="19">
        <v>1124216.58</v>
      </c>
      <c r="T491" s="19">
        <v>1124216.58</v>
      </c>
      <c r="U491" s="19">
        <v>0</v>
      </c>
      <c r="V491" s="19">
        <v>5443782</v>
      </c>
      <c r="W491" s="19">
        <v>0</v>
      </c>
      <c r="X491" s="19">
        <v>5443782</v>
      </c>
      <c r="Y491" s="20">
        <v>0.15488539380084557</v>
      </c>
      <c r="Z491" s="20">
        <v>0.15488539380084557</v>
      </c>
      <c r="AA491" s="20">
        <v>9.5114709528039132E-2</v>
      </c>
      <c r="AB491" s="21">
        <v>0.25000010332888467</v>
      </c>
    </row>
    <row r="492" spans="1:28" ht="75" outlineLevel="2" x14ac:dyDescent="0.25">
      <c r="A492" s="15" t="s">
        <v>29</v>
      </c>
      <c r="B492" s="16" t="s">
        <v>30</v>
      </c>
      <c r="C492" s="16" t="s">
        <v>137</v>
      </c>
      <c r="D492" s="16" t="s">
        <v>138</v>
      </c>
      <c r="E492" s="16" t="s">
        <v>168</v>
      </c>
      <c r="F492" s="16" t="s">
        <v>33</v>
      </c>
      <c r="G492" s="16">
        <v>1310</v>
      </c>
      <c r="H492" s="16">
        <v>3440</v>
      </c>
      <c r="I492" s="17" t="s">
        <v>169</v>
      </c>
      <c r="J492" s="19">
        <v>1116673</v>
      </c>
      <c r="K492" s="19">
        <v>1116673</v>
      </c>
      <c r="L492" s="19">
        <v>0</v>
      </c>
      <c r="M492" s="19">
        <v>0</v>
      </c>
      <c r="N492" s="19">
        <v>0</v>
      </c>
      <c r="O492" s="19">
        <v>1116673</v>
      </c>
      <c r="P492" s="19">
        <v>0</v>
      </c>
      <c r="Q492" s="19">
        <v>106211.66</v>
      </c>
      <c r="R492" s="19">
        <v>0</v>
      </c>
      <c r="S492" s="19">
        <v>172956.34</v>
      </c>
      <c r="T492" s="19">
        <v>172956.34</v>
      </c>
      <c r="U492" s="19">
        <v>0</v>
      </c>
      <c r="V492" s="19">
        <v>837505</v>
      </c>
      <c r="W492" s="19">
        <v>0</v>
      </c>
      <c r="X492" s="19">
        <v>837505</v>
      </c>
      <c r="Y492" s="20">
        <v>0.15488539617237992</v>
      </c>
      <c r="Z492" s="20">
        <v>0.15488539617237992</v>
      </c>
      <c r="AA492" s="20">
        <v>9.5114379948292832E-2</v>
      </c>
      <c r="AB492" s="21">
        <v>0.24999977612067276</v>
      </c>
    </row>
    <row r="493" spans="1:28" ht="75" outlineLevel="2" x14ac:dyDescent="0.25">
      <c r="A493" s="15" t="s">
        <v>29</v>
      </c>
      <c r="B493" s="16" t="s">
        <v>30</v>
      </c>
      <c r="C493" s="16" t="s">
        <v>137</v>
      </c>
      <c r="D493" s="16" t="s">
        <v>138</v>
      </c>
      <c r="E493" s="16" t="s">
        <v>170</v>
      </c>
      <c r="F493" s="16" t="s">
        <v>33</v>
      </c>
      <c r="G493" s="16">
        <v>1310</v>
      </c>
      <c r="H493" s="16">
        <v>3430</v>
      </c>
      <c r="I493" s="17" t="s">
        <v>171</v>
      </c>
      <c r="J493" s="19">
        <v>101686999</v>
      </c>
      <c r="K493" s="19">
        <v>101686999</v>
      </c>
      <c r="L493" s="19">
        <v>0</v>
      </c>
      <c r="M493" s="19">
        <v>0</v>
      </c>
      <c r="N493" s="19">
        <v>0</v>
      </c>
      <c r="O493" s="19">
        <v>101686999</v>
      </c>
      <c r="P493" s="19">
        <v>0</v>
      </c>
      <c r="Q493" s="19">
        <v>9671920.1600000001</v>
      </c>
      <c r="R493" s="19">
        <v>0</v>
      </c>
      <c r="S493" s="19">
        <v>15749830.84</v>
      </c>
      <c r="T493" s="19">
        <v>15749830.84</v>
      </c>
      <c r="U493" s="19">
        <v>0</v>
      </c>
      <c r="V493" s="19">
        <v>76265248</v>
      </c>
      <c r="W493" s="19">
        <v>0</v>
      </c>
      <c r="X493" s="19">
        <v>76265248</v>
      </c>
      <c r="Y493" s="20">
        <v>0.15488539336282311</v>
      </c>
      <c r="Z493" s="20">
        <v>0.15488539336282311</v>
      </c>
      <c r="AA493" s="20">
        <v>9.5114618929800457E-2</v>
      </c>
      <c r="AB493" s="21">
        <v>0.25000001229262359</v>
      </c>
    </row>
    <row r="494" spans="1:28" ht="90" outlineLevel="2" x14ac:dyDescent="0.25">
      <c r="A494" s="15" t="s">
        <v>29</v>
      </c>
      <c r="B494" s="16" t="s">
        <v>30</v>
      </c>
      <c r="C494" s="16" t="s">
        <v>137</v>
      </c>
      <c r="D494" s="16" t="s">
        <v>138</v>
      </c>
      <c r="E494" s="16" t="s">
        <v>172</v>
      </c>
      <c r="F494" s="16" t="s">
        <v>33</v>
      </c>
      <c r="G494" s="16">
        <v>1310</v>
      </c>
      <c r="H494" s="16">
        <v>3430</v>
      </c>
      <c r="I494" s="17" t="s">
        <v>173</v>
      </c>
      <c r="J494" s="19">
        <v>2233346</v>
      </c>
      <c r="K494" s="19">
        <v>2233346</v>
      </c>
      <c r="L494" s="19">
        <v>0</v>
      </c>
      <c r="M494" s="19">
        <v>0</v>
      </c>
      <c r="N494" s="19">
        <v>0</v>
      </c>
      <c r="O494" s="19">
        <v>2233346</v>
      </c>
      <c r="P494" s="19">
        <v>0</v>
      </c>
      <c r="Q494" s="19">
        <v>212423.33</v>
      </c>
      <c r="R494" s="19">
        <v>0</v>
      </c>
      <c r="S494" s="19">
        <v>345912.67</v>
      </c>
      <c r="T494" s="19">
        <v>345912.67</v>
      </c>
      <c r="U494" s="19">
        <v>0</v>
      </c>
      <c r="V494" s="19">
        <v>1675010</v>
      </c>
      <c r="W494" s="19">
        <v>0</v>
      </c>
      <c r="X494" s="19">
        <v>1675010</v>
      </c>
      <c r="Y494" s="20">
        <v>0.15488539169479337</v>
      </c>
      <c r="Z494" s="20">
        <v>0.15488539169479337</v>
      </c>
      <c r="AA494" s="20">
        <v>9.511438442587937E-2</v>
      </c>
      <c r="AB494" s="21">
        <v>0.24999977612067276</v>
      </c>
    </row>
    <row r="495" spans="1:28" ht="45" outlineLevel="2" x14ac:dyDescent="0.25">
      <c r="A495" s="15" t="s">
        <v>29</v>
      </c>
      <c r="B495" s="16" t="s">
        <v>30</v>
      </c>
      <c r="C495" s="16" t="s">
        <v>137</v>
      </c>
      <c r="D495" s="16" t="s">
        <v>174</v>
      </c>
      <c r="E495" s="16"/>
      <c r="F495" s="16" t="s">
        <v>33</v>
      </c>
      <c r="G495" s="16">
        <v>1320</v>
      </c>
      <c r="H495" s="16">
        <v>3480</v>
      </c>
      <c r="I495" s="17" t="s">
        <v>175</v>
      </c>
      <c r="J495" s="19">
        <v>29850299</v>
      </c>
      <c r="K495" s="19">
        <v>29850299</v>
      </c>
      <c r="L495" s="19">
        <v>0</v>
      </c>
      <c r="M495" s="19">
        <v>0</v>
      </c>
      <c r="N495" s="19">
        <v>0</v>
      </c>
      <c r="O495" s="19">
        <v>29850299</v>
      </c>
      <c r="P495" s="19">
        <v>0</v>
      </c>
      <c r="Q495" s="19">
        <v>0</v>
      </c>
      <c r="R495" s="19">
        <v>0</v>
      </c>
      <c r="S495" s="19">
        <v>5147944.62</v>
      </c>
      <c r="T495" s="19">
        <v>5147944.62</v>
      </c>
      <c r="U495" s="19">
        <v>24702354.379999999</v>
      </c>
      <c r="V495" s="19">
        <v>24702354.379999999</v>
      </c>
      <c r="W495" s="19">
        <v>0</v>
      </c>
      <c r="X495" s="19">
        <v>24702354.379999999</v>
      </c>
      <c r="Y495" s="20">
        <v>0.17245872880536306</v>
      </c>
      <c r="Z495" s="20">
        <v>0.17245872880536306</v>
      </c>
      <c r="AA495" s="20">
        <v>0</v>
      </c>
      <c r="AB495" s="21">
        <v>0.17245872880536306</v>
      </c>
    </row>
    <row r="496" spans="1:28" ht="75" outlineLevel="2" x14ac:dyDescent="0.25">
      <c r="A496" s="15" t="s">
        <v>29</v>
      </c>
      <c r="B496" s="16" t="s">
        <v>30</v>
      </c>
      <c r="C496" s="16" t="s">
        <v>137</v>
      </c>
      <c r="D496" s="16" t="s">
        <v>176</v>
      </c>
      <c r="E496" s="16" t="s">
        <v>140</v>
      </c>
      <c r="F496" s="16" t="s">
        <v>33</v>
      </c>
      <c r="G496" s="16">
        <v>1320</v>
      </c>
      <c r="H496" s="16">
        <v>3480</v>
      </c>
      <c r="I496" s="17" t="s">
        <v>177</v>
      </c>
      <c r="J496" s="19">
        <v>156376000</v>
      </c>
      <c r="K496" s="19">
        <v>156376000</v>
      </c>
      <c r="L496" s="19">
        <v>0</v>
      </c>
      <c r="M496" s="19">
        <v>0</v>
      </c>
      <c r="N496" s="19">
        <v>0</v>
      </c>
      <c r="O496" s="19">
        <v>156376000</v>
      </c>
      <c r="P496" s="19">
        <v>0</v>
      </c>
      <c r="Q496" s="19">
        <v>0</v>
      </c>
      <c r="R496" s="19">
        <v>0</v>
      </c>
      <c r="S496" s="19">
        <v>39093999</v>
      </c>
      <c r="T496" s="19">
        <v>39093999</v>
      </c>
      <c r="U496" s="19">
        <v>0</v>
      </c>
      <c r="V496" s="19">
        <v>117282001</v>
      </c>
      <c r="W496" s="19">
        <v>0</v>
      </c>
      <c r="X496" s="19">
        <v>117282001</v>
      </c>
      <c r="Y496" s="20">
        <v>0.24999999360515679</v>
      </c>
      <c r="Z496" s="20">
        <v>0.24999999360515679</v>
      </c>
      <c r="AA496" s="20">
        <v>0</v>
      </c>
      <c r="AB496" s="21">
        <v>0.24999999360515679</v>
      </c>
    </row>
    <row r="497" spans="1:28" ht="75" outlineLevel="2" x14ac:dyDescent="0.25">
      <c r="A497" s="15" t="s">
        <v>29</v>
      </c>
      <c r="B497" s="16" t="s">
        <v>30</v>
      </c>
      <c r="C497" s="16" t="s">
        <v>137</v>
      </c>
      <c r="D497" s="16" t="s">
        <v>176</v>
      </c>
      <c r="E497" s="16" t="s">
        <v>142</v>
      </c>
      <c r="F497" s="16" t="s">
        <v>33</v>
      </c>
      <c r="G497" s="16">
        <v>1320</v>
      </c>
      <c r="H497" s="16">
        <v>3480</v>
      </c>
      <c r="I497" s="17" t="s">
        <v>178</v>
      </c>
      <c r="J497" s="19">
        <v>112000000</v>
      </c>
      <c r="K497" s="19">
        <v>112000000</v>
      </c>
      <c r="L497" s="19">
        <v>0</v>
      </c>
      <c r="M497" s="19">
        <v>0</v>
      </c>
      <c r="N497" s="19">
        <v>0</v>
      </c>
      <c r="O497" s="19">
        <v>112000000</v>
      </c>
      <c r="P497" s="19">
        <v>0</v>
      </c>
      <c r="Q497" s="19">
        <v>27999999</v>
      </c>
      <c r="R497" s="19">
        <v>0</v>
      </c>
      <c r="S497" s="19">
        <v>0</v>
      </c>
      <c r="T497" s="19">
        <v>0</v>
      </c>
      <c r="U497" s="19">
        <v>0</v>
      </c>
      <c r="V497" s="19">
        <v>84000001</v>
      </c>
      <c r="W497" s="19">
        <v>0</v>
      </c>
      <c r="X497" s="19">
        <v>84000001</v>
      </c>
      <c r="Y497" s="20">
        <v>0</v>
      </c>
      <c r="Z497" s="20">
        <v>0</v>
      </c>
      <c r="AA497" s="20">
        <v>0.24999999107142856</v>
      </c>
      <c r="AB497" s="21">
        <v>0.24999999107142856</v>
      </c>
    </row>
    <row r="498" spans="1:28" ht="135" outlineLevel="2" x14ac:dyDescent="0.25">
      <c r="A498" s="15" t="s">
        <v>29</v>
      </c>
      <c r="B498" s="16" t="s">
        <v>30</v>
      </c>
      <c r="C498" s="16" t="s">
        <v>137</v>
      </c>
      <c r="D498" s="16" t="s">
        <v>179</v>
      </c>
      <c r="E498" s="16" t="s">
        <v>180</v>
      </c>
      <c r="F498" s="16" t="s">
        <v>33</v>
      </c>
      <c r="G498" s="16">
        <v>1330</v>
      </c>
      <c r="H498" s="16">
        <v>3480</v>
      </c>
      <c r="I498" s="17" t="s">
        <v>181</v>
      </c>
      <c r="J498" s="19">
        <v>18060000</v>
      </c>
      <c r="K498" s="19">
        <v>18060000</v>
      </c>
      <c r="L498" s="19">
        <v>0</v>
      </c>
      <c r="M498" s="19">
        <v>0</v>
      </c>
      <c r="N498" s="19">
        <v>0</v>
      </c>
      <c r="O498" s="19">
        <v>18060000</v>
      </c>
      <c r="P498" s="19">
        <v>0</v>
      </c>
      <c r="Q498" s="19">
        <v>636700</v>
      </c>
      <c r="R498" s="19">
        <v>0</v>
      </c>
      <c r="S498" s="19">
        <v>3878300</v>
      </c>
      <c r="T498" s="19">
        <v>3878300</v>
      </c>
      <c r="U498" s="19">
        <v>0</v>
      </c>
      <c r="V498" s="19">
        <v>13545000</v>
      </c>
      <c r="W498" s="19">
        <v>0</v>
      </c>
      <c r="X498" s="19">
        <v>13545000</v>
      </c>
      <c r="Y498" s="20">
        <v>0.2147452934662237</v>
      </c>
      <c r="Z498" s="20">
        <v>0.2147452934662237</v>
      </c>
      <c r="AA498" s="20">
        <v>3.5254706533776305E-2</v>
      </c>
      <c r="AB498" s="21">
        <v>0.25</v>
      </c>
    </row>
    <row r="499" spans="1:28" ht="90" outlineLevel="2" x14ac:dyDescent="0.25">
      <c r="A499" s="15" t="s">
        <v>29</v>
      </c>
      <c r="B499" s="16" t="s">
        <v>30</v>
      </c>
      <c r="C499" s="16" t="s">
        <v>137</v>
      </c>
      <c r="D499" s="16" t="s">
        <v>179</v>
      </c>
      <c r="E499" s="16" t="s">
        <v>182</v>
      </c>
      <c r="F499" s="16" t="s">
        <v>33</v>
      </c>
      <c r="G499" s="16">
        <v>1330</v>
      </c>
      <c r="H499" s="16">
        <v>3480</v>
      </c>
      <c r="I499" s="17" t="s">
        <v>183</v>
      </c>
      <c r="J499" s="19">
        <v>142542183</v>
      </c>
      <c r="K499" s="19">
        <v>142542183</v>
      </c>
      <c r="L499" s="19">
        <v>0</v>
      </c>
      <c r="M499" s="19">
        <v>3559863</v>
      </c>
      <c r="N499" s="19">
        <v>0</v>
      </c>
      <c r="O499" s="19">
        <v>146102046</v>
      </c>
      <c r="P499" s="19">
        <v>0</v>
      </c>
      <c r="Q499" s="19">
        <v>21582838.199999999</v>
      </c>
      <c r="R499" s="19">
        <v>0</v>
      </c>
      <c r="S499" s="19">
        <v>120959344.8</v>
      </c>
      <c r="T499" s="19">
        <v>120959344.8</v>
      </c>
      <c r="U499" s="19">
        <v>0</v>
      </c>
      <c r="V499" s="19">
        <v>0</v>
      </c>
      <c r="W499" s="19">
        <v>0</v>
      </c>
      <c r="X499" s="19">
        <v>3559863</v>
      </c>
      <c r="Y499" s="20">
        <v>0.84858630795629109</v>
      </c>
      <c r="Z499" s="20">
        <v>0.82790999928912701</v>
      </c>
      <c r="AA499" s="20">
        <v>0.14772440763765896</v>
      </c>
      <c r="AB499" s="21">
        <v>0.97563440692678594</v>
      </c>
    </row>
    <row r="500" spans="1:28" ht="90" outlineLevel="2" x14ac:dyDescent="0.25">
      <c r="A500" s="15" t="s">
        <v>29</v>
      </c>
      <c r="B500" s="16" t="s">
        <v>30</v>
      </c>
      <c r="C500" s="16" t="s">
        <v>137</v>
      </c>
      <c r="D500" s="16" t="s">
        <v>179</v>
      </c>
      <c r="E500" s="16" t="s">
        <v>184</v>
      </c>
      <c r="F500" s="16" t="s">
        <v>33</v>
      </c>
      <c r="G500" s="16">
        <v>1330</v>
      </c>
      <c r="H500" s="16">
        <v>3480</v>
      </c>
      <c r="I500" s="17" t="s">
        <v>185</v>
      </c>
      <c r="J500" s="19">
        <v>99330000</v>
      </c>
      <c r="K500" s="19">
        <v>99330000</v>
      </c>
      <c r="L500" s="19">
        <v>0</v>
      </c>
      <c r="M500" s="19">
        <v>0</v>
      </c>
      <c r="N500" s="19">
        <v>0</v>
      </c>
      <c r="O500" s="19">
        <v>99330000</v>
      </c>
      <c r="P500" s="19">
        <v>0</v>
      </c>
      <c r="Q500" s="19">
        <v>3419487.5</v>
      </c>
      <c r="R500" s="19">
        <v>0</v>
      </c>
      <c r="S500" s="19">
        <v>21413012.5</v>
      </c>
      <c r="T500" s="19">
        <v>21413012.5</v>
      </c>
      <c r="U500" s="19">
        <v>0</v>
      </c>
      <c r="V500" s="19">
        <v>74497500</v>
      </c>
      <c r="W500" s="19">
        <v>0</v>
      </c>
      <c r="X500" s="19">
        <v>74497500</v>
      </c>
      <c r="Y500" s="20">
        <v>0.21557447397563675</v>
      </c>
      <c r="Z500" s="20">
        <v>0.21557447397563675</v>
      </c>
      <c r="AA500" s="20">
        <v>3.4425526024363232E-2</v>
      </c>
      <c r="AB500" s="21">
        <v>0.25</v>
      </c>
    </row>
    <row r="501" spans="1:28" ht="120" outlineLevel="2" x14ac:dyDescent="0.25">
      <c r="A501" s="15" t="s">
        <v>29</v>
      </c>
      <c r="B501" s="16" t="s">
        <v>30</v>
      </c>
      <c r="C501" s="16" t="s">
        <v>137</v>
      </c>
      <c r="D501" s="16" t="s">
        <v>179</v>
      </c>
      <c r="E501" s="16" t="s">
        <v>170</v>
      </c>
      <c r="F501" s="16" t="s">
        <v>33</v>
      </c>
      <c r="G501" s="16">
        <v>1330</v>
      </c>
      <c r="H501" s="16">
        <v>3480</v>
      </c>
      <c r="I501" s="17" t="s">
        <v>186</v>
      </c>
      <c r="J501" s="19">
        <v>21759290</v>
      </c>
      <c r="K501" s="19">
        <v>21759290</v>
      </c>
      <c r="L501" s="19">
        <v>0</v>
      </c>
      <c r="M501" s="19">
        <v>0</v>
      </c>
      <c r="N501" s="19">
        <v>0</v>
      </c>
      <c r="O501" s="19">
        <v>21759290</v>
      </c>
      <c r="P501" s="19">
        <v>0</v>
      </c>
      <c r="Q501" s="19">
        <v>767965.44</v>
      </c>
      <c r="R501" s="19">
        <v>0</v>
      </c>
      <c r="S501" s="19">
        <v>4671856.5599999996</v>
      </c>
      <c r="T501" s="19">
        <v>4671856.5599999996</v>
      </c>
      <c r="U501" s="19">
        <v>0</v>
      </c>
      <c r="V501" s="19">
        <v>16319468</v>
      </c>
      <c r="W501" s="19">
        <v>0</v>
      </c>
      <c r="X501" s="19">
        <v>16319468</v>
      </c>
      <c r="Y501" s="20">
        <v>0.2147062960234456</v>
      </c>
      <c r="Z501" s="20">
        <v>0.2147062960234456</v>
      </c>
      <c r="AA501" s="20">
        <v>3.5293680997863439E-2</v>
      </c>
      <c r="AB501" s="21">
        <v>0.24999997702130905</v>
      </c>
    </row>
    <row r="502" spans="1:28" ht="90" outlineLevel="2" x14ac:dyDescent="0.25">
      <c r="A502" s="15" t="s">
        <v>29</v>
      </c>
      <c r="B502" s="16" t="s">
        <v>30</v>
      </c>
      <c r="C502" s="16" t="s">
        <v>137</v>
      </c>
      <c r="D502" s="16" t="s">
        <v>179</v>
      </c>
      <c r="E502" s="16" t="s">
        <v>187</v>
      </c>
      <c r="F502" s="16" t="s">
        <v>33</v>
      </c>
      <c r="G502" s="16">
        <v>1330</v>
      </c>
      <c r="H502" s="16">
        <v>3480</v>
      </c>
      <c r="I502" s="17" t="s">
        <v>188</v>
      </c>
      <c r="J502" s="19">
        <v>54618256</v>
      </c>
      <c r="K502" s="19">
        <v>54618256</v>
      </c>
      <c r="L502" s="19">
        <v>0</v>
      </c>
      <c r="M502" s="19">
        <v>0</v>
      </c>
      <c r="N502" s="19">
        <v>0</v>
      </c>
      <c r="O502" s="19">
        <v>54618256</v>
      </c>
      <c r="P502" s="19">
        <v>0</v>
      </c>
      <c r="Q502" s="19">
        <v>1925544.42</v>
      </c>
      <c r="R502" s="19">
        <v>0</v>
      </c>
      <c r="S502" s="19">
        <v>11729018.58</v>
      </c>
      <c r="T502" s="19">
        <v>11729018.58</v>
      </c>
      <c r="U502" s="19">
        <v>0</v>
      </c>
      <c r="V502" s="19">
        <v>40963693</v>
      </c>
      <c r="W502" s="19">
        <v>0</v>
      </c>
      <c r="X502" s="19">
        <v>40963693</v>
      </c>
      <c r="Y502" s="20">
        <v>0.21474538806218932</v>
      </c>
      <c r="Z502" s="20">
        <v>0.21474538806218932</v>
      </c>
      <c r="AA502" s="20">
        <v>3.5254593628914109E-2</v>
      </c>
      <c r="AB502" s="21">
        <v>0.24999998169110343</v>
      </c>
    </row>
    <row r="503" spans="1:28" ht="210" outlineLevel="2" x14ac:dyDescent="0.25">
      <c r="A503" s="15" t="s">
        <v>29</v>
      </c>
      <c r="B503" s="16" t="s">
        <v>30</v>
      </c>
      <c r="C503" s="16" t="s">
        <v>137</v>
      </c>
      <c r="D503" s="16" t="s">
        <v>179</v>
      </c>
      <c r="E503" s="16" t="s">
        <v>189</v>
      </c>
      <c r="F503" s="16" t="s">
        <v>33</v>
      </c>
      <c r="G503" s="16">
        <v>1330</v>
      </c>
      <c r="H503" s="16">
        <v>3480</v>
      </c>
      <c r="I503" s="17" t="s">
        <v>190</v>
      </c>
      <c r="J503" s="19">
        <v>12304574</v>
      </c>
      <c r="K503" s="19">
        <v>12304574</v>
      </c>
      <c r="L503" s="19">
        <v>0</v>
      </c>
      <c r="M503" s="19">
        <v>20074716</v>
      </c>
      <c r="N503" s="19">
        <v>0</v>
      </c>
      <c r="O503" s="19">
        <v>32379290</v>
      </c>
      <c r="P503" s="19">
        <v>0</v>
      </c>
      <c r="Q503" s="19">
        <v>2130171.13</v>
      </c>
      <c r="R503" s="19">
        <v>0</v>
      </c>
      <c r="S503" s="19">
        <v>10174402.869999999</v>
      </c>
      <c r="T503" s="19">
        <v>10174402.869999999</v>
      </c>
      <c r="U503" s="19">
        <v>0</v>
      </c>
      <c r="V503" s="19">
        <v>0</v>
      </c>
      <c r="W503" s="19">
        <v>0</v>
      </c>
      <c r="X503" s="19">
        <v>20074716</v>
      </c>
      <c r="Y503" s="20">
        <v>0.82687973350397981</v>
      </c>
      <c r="Z503" s="20">
        <v>0.3142256321864994</v>
      </c>
      <c r="AA503" s="20">
        <v>6.5788074105392669E-2</v>
      </c>
      <c r="AB503" s="21">
        <v>0.38001370629189207</v>
      </c>
    </row>
    <row r="504" spans="1:28" ht="150" outlineLevel="2" x14ac:dyDescent="0.25">
      <c r="A504" s="15" t="s">
        <v>29</v>
      </c>
      <c r="B504" s="16" t="s">
        <v>30</v>
      </c>
      <c r="C504" s="16" t="s">
        <v>137</v>
      </c>
      <c r="D504" s="16" t="s">
        <v>179</v>
      </c>
      <c r="E504" s="16" t="s">
        <v>191</v>
      </c>
      <c r="F504" s="16" t="s">
        <v>33</v>
      </c>
      <c r="G504" s="16">
        <v>1330</v>
      </c>
      <c r="H504" s="16">
        <v>3480</v>
      </c>
      <c r="I504" s="17" t="s">
        <v>192</v>
      </c>
      <c r="J504" s="19">
        <v>36722000</v>
      </c>
      <c r="K504" s="19">
        <v>36722000</v>
      </c>
      <c r="L504" s="19">
        <v>0</v>
      </c>
      <c r="M504" s="19">
        <v>0</v>
      </c>
      <c r="N504" s="19">
        <v>0</v>
      </c>
      <c r="O504" s="19">
        <v>36722000</v>
      </c>
      <c r="P504" s="19">
        <v>0</v>
      </c>
      <c r="Q504" s="19">
        <v>3700390</v>
      </c>
      <c r="R504" s="19">
        <v>0</v>
      </c>
      <c r="S504" s="19">
        <v>20981610</v>
      </c>
      <c r="T504" s="19">
        <v>20981610</v>
      </c>
      <c r="U504" s="19">
        <v>0</v>
      </c>
      <c r="V504" s="19">
        <v>12040000</v>
      </c>
      <c r="W504" s="19">
        <v>0</v>
      </c>
      <c r="X504" s="19">
        <v>12040000</v>
      </c>
      <c r="Y504" s="20">
        <v>0.57136348782746038</v>
      </c>
      <c r="Z504" s="20">
        <v>0.57136348782746038</v>
      </c>
      <c r="AA504" s="20">
        <v>0.10076765971352322</v>
      </c>
      <c r="AB504" s="21">
        <v>0.67213114754098358</v>
      </c>
    </row>
    <row r="505" spans="1:28" ht="105" outlineLevel="2" x14ac:dyDescent="0.25">
      <c r="A505" s="15" t="s">
        <v>29</v>
      </c>
      <c r="B505" s="16" t="s">
        <v>30</v>
      </c>
      <c r="C505" s="16" t="s">
        <v>137</v>
      </c>
      <c r="D505" s="16" t="s">
        <v>179</v>
      </c>
      <c r="E505" s="16" t="s">
        <v>193</v>
      </c>
      <c r="F505" s="16" t="s">
        <v>33</v>
      </c>
      <c r="G505" s="16">
        <v>1330</v>
      </c>
      <c r="H505" s="16">
        <v>3480</v>
      </c>
      <c r="I505" s="17" t="s">
        <v>194</v>
      </c>
      <c r="J505" s="19">
        <v>12040000</v>
      </c>
      <c r="K505" s="19">
        <v>12040000</v>
      </c>
      <c r="L505" s="19">
        <v>0</v>
      </c>
      <c r="M505" s="19">
        <v>0</v>
      </c>
      <c r="N505" s="19">
        <v>0</v>
      </c>
      <c r="O505" s="19">
        <v>12040000</v>
      </c>
      <c r="P505" s="19">
        <v>0</v>
      </c>
      <c r="Q505" s="19">
        <v>1924000</v>
      </c>
      <c r="R505" s="19">
        <v>0</v>
      </c>
      <c r="S505" s="19">
        <v>10116000</v>
      </c>
      <c r="T505" s="19">
        <v>10116000</v>
      </c>
      <c r="U505" s="19">
        <v>0</v>
      </c>
      <c r="V505" s="19">
        <v>0</v>
      </c>
      <c r="W505" s="19">
        <v>0</v>
      </c>
      <c r="X505" s="19">
        <v>0</v>
      </c>
      <c r="Y505" s="20">
        <v>0.84019933554817272</v>
      </c>
      <c r="Z505" s="20">
        <v>0.84019933554817272</v>
      </c>
      <c r="AA505" s="20">
        <v>0.15980066445182725</v>
      </c>
      <c r="AB505" s="21">
        <v>1</v>
      </c>
    </row>
    <row r="506" spans="1:28" ht="120" outlineLevel="2" x14ac:dyDescent="0.25">
      <c r="A506" s="15" t="s">
        <v>198</v>
      </c>
      <c r="B506" s="16" t="s">
        <v>30</v>
      </c>
      <c r="C506" s="16" t="s">
        <v>137</v>
      </c>
      <c r="D506" s="16" t="s">
        <v>138</v>
      </c>
      <c r="E506" s="16" t="s">
        <v>52</v>
      </c>
      <c r="F506" s="16" t="s">
        <v>33</v>
      </c>
      <c r="G506" s="16">
        <v>1310</v>
      </c>
      <c r="H506" s="16">
        <v>3480</v>
      </c>
      <c r="I506" s="17" t="s">
        <v>139</v>
      </c>
      <c r="J506" s="19">
        <v>58442406</v>
      </c>
      <c r="K506" s="19">
        <v>58442406</v>
      </c>
      <c r="L506" s="19">
        <v>0</v>
      </c>
      <c r="M506" s="19">
        <v>0</v>
      </c>
      <c r="N506" s="19">
        <v>0</v>
      </c>
      <c r="O506" s="19">
        <v>58442406</v>
      </c>
      <c r="P506" s="19">
        <v>0</v>
      </c>
      <c r="Q506" s="19">
        <v>44199412.100000001</v>
      </c>
      <c r="R506" s="19">
        <v>0</v>
      </c>
      <c r="S506" s="19">
        <v>14242993.9</v>
      </c>
      <c r="T506" s="19">
        <v>14242993.9</v>
      </c>
      <c r="U506" s="19">
        <v>0</v>
      </c>
      <c r="V506" s="19">
        <v>0</v>
      </c>
      <c r="W506" s="19">
        <v>0</v>
      </c>
      <c r="X506" s="19">
        <v>-1.862645149230957E-9</v>
      </c>
      <c r="Y506" s="20">
        <v>0.24370991673409204</v>
      </c>
      <c r="Z506" s="20">
        <v>0.24370991673409204</v>
      </c>
      <c r="AA506" s="20">
        <v>0.75629008326590796</v>
      </c>
      <c r="AB506" s="21">
        <v>1</v>
      </c>
    </row>
    <row r="507" spans="1:28" ht="120" outlineLevel="2" x14ac:dyDescent="0.25">
      <c r="A507" s="15" t="s">
        <v>198</v>
      </c>
      <c r="B507" s="16" t="s">
        <v>30</v>
      </c>
      <c r="C507" s="16" t="s">
        <v>137</v>
      </c>
      <c r="D507" s="16" t="s">
        <v>138</v>
      </c>
      <c r="E507" s="16" t="s">
        <v>140</v>
      </c>
      <c r="F507" s="16" t="s">
        <v>33</v>
      </c>
      <c r="G507" s="16">
        <v>1310</v>
      </c>
      <c r="H507" s="16">
        <v>3480</v>
      </c>
      <c r="I507" s="17" t="s">
        <v>141</v>
      </c>
      <c r="J507" s="19">
        <v>25239977</v>
      </c>
      <c r="K507" s="19">
        <v>25239977</v>
      </c>
      <c r="L507" s="19">
        <v>0</v>
      </c>
      <c r="M507" s="19">
        <v>0</v>
      </c>
      <c r="N507" s="19">
        <v>0</v>
      </c>
      <c r="O507" s="19">
        <v>25239977</v>
      </c>
      <c r="P507" s="19">
        <v>0</v>
      </c>
      <c r="Q507" s="19">
        <v>17903824.989999998</v>
      </c>
      <c r="R507" s="19">
        <v>0</v>
      </c>
      <c r="S507" s="19">
        <v>7336152.0099999998</v>
      </c>
      <c r="T507" s="19">
        <v>7336152.0099999998</v>
      </c>
      <c r="U507" s="19">
        <v>0</v>
      </c>
      <c r="V507" s="19">
        <v>0</v>
      </c>
      <c r="W507" s="19">
        <v>0</v>
      </c>
      <c r="X507" s="19">
        <v>1.862645149230957E-9</v>
      </c>
      <c r="Y507" s="20">
        <v>0.2906560497261943</v>
      </c>
      <c r="Z507" s="20">
        <v>0.2906560497261943</v>
      </c>
      <c r="AA507" s="20">
        <v>0.7093439502738057</v>
      </c>
      <c r="AB507" s="21">
        <v>1</v>
      </c>
    </row>
    <row r="508" spans="1:28" ht="75" outlineLevel="2" x14ac:dyDescent="0.25">
      <c r="A508" s="15" t="s">
        <v>198</v>
      </c>
      <c r="B508" s="16" t="s">
        <v>30</v>
      </c>
      <c r="C508" s="16" t="s">
        <v>137</v>
      </c>
      <c r="D508" s="16" t="s">
        <v>138</v>
      </c>
      <c r="E508" s="16" t="s">
        <v>142</v>
      </c>
      <c r="F508" s="16" t="s">
        <v>33</v>
      </c>
      <c r="G508" s="16">
        <v>1310</v>
      </c>
      <c r="H508" s="16">
        <v>3480</v>
      </c>
      <c r="I508" s="17" t="s">
        <v>143</v>
      </c>
      <c r="J508" s="19">
        <v>5612798290</v>
      </c>
      <c r="K508" s="19">
        <v>5612798290</v>
      </c>
      <c r="L508" s="19">
        <v>0</v>
      </c>
      <c r="M508" s="19">
        <v>0</v>
      </c>
      <c r="N508" s="19">
        <v>0</v>
      </c>
      <c r="O508" s="19">
        <v>5612798290</v>
      </c>
      <c r="P508" s="19">
        <v>0</v>
      </c>
      <c r="Q508" s="19">
        <v>4516816095.9499998</v>
      </c>
      <c r="R508" s="19">
        <v>0</v>
      </c>
      <c r="S508" s="19">
        <v>1095982194.05</v>
      </c>
      <c r="T508" s="19">
        <v>1095982194.05</v>
      </c>
      <c r="U508" s="19">
        <v>0</v>
      </c>
      <c r="V508" s="19">
        <v>0</v>
      </c>
      <c r="W508" s="19">
        <v>0</v>
      </c>
      <c r="X508" s="19">
        <v>2.384185791015625E-7</v>
      </c>
      <c r="Y508" s="20">
        <v>0.19526484605774064</v>
      </c>
      <c r="Z508" s="20">
        <v>0.19526484605774064</v>
      </c>
      <c r="AA508" s="20">
        <v>0.80473515394225936</v>
      </c>
      <c r="AB508" s="21">
        <v>1</v>
      </c>
    </row>
    <row r="509" spans="1:28" outlineLevel="2" x14ac:dyDescent="0.25">
      <c r="A509" s="15" t="s">
        <v>198</v>
      </c>
      <c r="B509" s="16" t="s">
        <v>30</v>
      </c>
      <c r="C509" s="16" t="s">
        <v>137</v>
      </c>
      <c r="D509" s="16" t="s">
        <v>257</v>
      </c>
      <c r="E509" s="16"/>
      <c r="F509" s="16" t="s">
        <v>33</v>
      </c>
      <c r="G509" s="16">
        <v>1320</v>
      </c>
      <c r="H509" s="16">
        <v>3480</v>
      </c>
      <c r="I509" s="17" t="s">
        <v>258</v>
      </c>
      <c r="J509" s="19">
        <v>16000000000</v>
      </c>
      <c r="K509" s="19">
        <v>16000000000</v>
      </c>
      <c r="L509" s="19">
        <v>0</v>
      </c>
      <c r="M509" s="19">
        <v>0</v>
      </c>
      <c r="N509" s="19">
        <v>0</v>
      </c>
      <c r="O509" s="19">
        <v>16000000000</v>
      </c>
      <c r="P509" s="19">
        <v>0</v>
      </c>
      <c r="Q509" s="19">
        <v>9932017871.3299999</v>
      </c>
      <c r="R509" s="19">
        <v>0</v>
      </c>
      <c r="S509" s="19">
        <v>2067982128.9200001</v>
      </c>
      <c r="T509" s="19">
        <v>1831671756.1800001</v>
      </c>
      <c r="U509" s="19">
        <v>0</v>
      </c>
      <c r="V509" s="19">
        <v>3999999999.75</v>
      </c>
      <c r="W509" s="19">
        <v>0</v>
      </c>
      <c r="X509" s="19">
        <v>3999999999.75</v>
      </c>
      <c r="Y509" s="20">
        <v>0.12924888305750001</v>
      </c>
      <c r="Z509" s="20">
        <v>0.12924888305750001</v>
      </c>
      <c r="AA509" s="20">
        <v>0.62075111695812502</v>
      </c>
      <c r="AB509" s="21">
        <v>0.75000000001562506</v>
      </c>
    </row>
    <row r="510" spans="1:28" ht="45" outlineLevel="2" x14ac:dyDescent="0.25">
      <c r="A510" s="15" t="s">
        <v>198</v>
      </c>
      <c r="B510" s="16" t="s">
        <v>30</v>
      </c>
      <c r="C510" s="16" t="s">
        <v>137</v>
      </c>
      <c r="D510" s="16" t="s">
        <v>174</v>
      </c>
      <c r="E510" s="16"/>
      <c r="F510" s="16" t="s">
        <v>33</v>
      </c>
      <c r="G510" s="16">
        <v>1320</v>
      </c>
      <c r="H510" s="16">
        <v>3480</v>
      </c>
      <c r="I510" s="17" t="s">
        <v>175</v>
      </c>
      <c r="J510" s="19">
        <v>39727003</v>
      </c>
      <c r="K510" s="19">
        <v>39727003</v>
      </c>
      <c r="L510" s="19">
        <v>0</v>
      </c>
      <c r="M510" s="19">
        <v>0</v>
      </c>
      <c r="N510" s="19">
        <v>0</v>
      </c>
      <c r="O510" s="19">
        <v>39727003</v>
      </c>
      <c r="P510" s="19">
        <v>0</v>
      </c>
      <c r="Q510" s="19">
        <v>0</v>
      </c>
      <c r="R510" s="19">
        <v>0</v>
      </c>
      <c r="S510" s="19">
        <v>8598805.1999999993</v>
      </c>
      <c r="T510" s="19">
        <v>8598805.1999999993</v>
      </c>
      <c r="U510" s="19">
        <v>31128197.800000001</v>
      </c>
      <c r="V510" s="19">
        <v>31128197.800000001</v>
      </c>
      <c r="W510" s="19">
        <v>0</v>
      </c>
      <c r="X510" s="19">
        <v>31128197.800000001</v>
      </c>
      <c r="Y510" s="20">
        <v>0.21644736704654008</v>
      </c>
      <c r="Z510" s="20">
        <v>0.21644736704654008</v>
      </c>
      <c r="AA510" s="20">
        <v>0</v>
      </c>
      <c r="AB510" s="21">
        <v>0.21644736704654008</v>
      </c>
    </row>
    <row r="511" spans="1:28" ht="120" outlineLevel="2" x14ac:dyDescent="0.25">
      <c r="A511" s="15" t="s">
        <v>198</v>
      </c>
      <c r="B511" s="16" t="s">
        <v>30</v>
      </c>
      <c r="C511" s="16" t="s">
        <v>137</v>
      </c>
      <c r="D511" s="16" t="s">
        <v>259</v>
      </c>
      <c r="E511" s="16"/>
      <c r="F511" s="16" t="s">
        <v>33</v>
      </c>
      <c r="G511" s="16">
        <v>1320</v>
      </c>
      <c r="H511" s="16">
        <v>3480</v>
      </c>
      <c r="I511" s="17" t="s">
        <v>260</v>
      </c>
      <c r="J511" s="19">
        <v>1089079996</v>
      </c>
      <c r="K511" s="19">
        <v>1089079996</v>
      </c>
      <c r="L511" s="19">
        <v>0</v>
      </c>
      <c r="M511" s="19">
        <v>0</v>
      </c>
      <c r="N511" s="19">
        <v>0</v>
      </c>
      <c r="O511" s="19">
        <v>1089079996</v>
      </c>
      <c r="P511" s="19">
        <v>0</v>
      </c>
      <c r="Q511" s="19">
        <v>240342396.22</v>
      </c>
      <c r="R511" s="19">
        <v>0</v>
      </c>
      <c r="S511" s="19">
        <v>65146008.780000001</v>
      </c>
      <c r="T511" s="19">
        <v>58537769.93</v>
      </c>
      <c r="U511" s="19">
        <v>0</v>
      </c>
      <c r="V511" s="19">
        <v>783591591</v>
      </c>
      <c r="W511" s="19">
        <v>0</v>
      </c>
      <c r="X511" s="19">
        <v>783591591</v>
      </c>
      <c r="Y511" s="20">
        <v>5.9817468890503801E-2</v>
      </c>
      <c r="Z511" s="20">
        <v>5.9817468890503801E-2</v>
      </c>
      <c r="AA511" s="20">
        <v>0.22068387731180034</v>
      </c>
      <c r="AB511" s="21">
        <v>0.28050134620230416</v>
      </c>
    </row>
    <row r="512" spans="1:28" ht="120" outlineLevel="2" x14ac:dyDescent="0.25">
      <c r="A512" s="15" t="s">
        <v>262</v>
      </c>
      <c r="B512" s="16" t="s">
        <v>263</v>
      </c>
      <c r="C512" s="16" t="s">
        <v>137</v>
      </c>
      <c r="D512" s="16" t="s">
        <v>138</v>
      </c>
      <c r="E512" s="16" t="s">
        <v>52</v>
      </c>
      <c r="F512" s="16" t="s">
        <v>33</v>
      </c>
      <c r="G512" s="16">
        <v>1310</v>
      </c>
      <c r="H512" s="16">
        <v>3480</v>
      </c>
      <c r="I512" s="17" t="s">
        <v>139</v>
      </c>
      <c r="J512" s="19">
        <v>1454282</v>
      </c>
      <c r="K512" s="19">
        <v>1454282</v>
      </c>
      <c r="L512" s="19">
        <v>0</v>
      </c>
      <c r="M512" s="19">
        <v>0</v>
      </c>
      <c r="N512" s="19">
        <v>0</v>
      </c>
      <c r="O512" s="19">
        <v>1454282</v>
      </c>
      <c r="P512" s="19">
        <v>0</v>
      </c>
      <c r="Q512" s="19">
        <v>1071282.57</v>
      </c>
      <c r="R512" s="19">
        <v>0</v>
      </c>
      <c r="S512" s="19">
        <v>382999.43</v>
      </c>
      <c r="T512" s="19">
        <v>382999.43</v>
      </c>
      <c r="U512" s="19">
        <v>0</v>
      </c>
      <c r="V512" s="19">
        <v>0</v>
      </c>
      <c r="W512" s="19">
        <v>0</v>
      </c>
      <c r="X512" s="19">
        <v>-5.8207660913467407E-11</v>
      </c>
      <c r="Y512" s="20">
        <v>0.263359809170436</v>
      </c>
      <c r="Z512" s="20">
        <v>0.263359809170436</v>
      </c>
      <c r="AA512" s="20">
        <v>0.736640190829564</v>
      </c>
      <c r="AB512" s="21">
        <v>1</v>
      </c>
    </row>
    <row r="513" spans="1:28" ht="120" outlineLevel="2" x14ac:dyDescent="0.25">
      <c r="A513" s="15" t="s">
        <v>262</v>
      </c>
      <c r="B513" s="16" t="s">
        <v>263</v>
      </c>
      <c r="C513" s="16" t="s">
        <v>137</v>
      </c>
      <c r="D513" s="16" t="s">
        <v>138</v>
      </c>
      <c r="E513" s="16" t="s">
        <v>140</v>
      </c>
      <c r="F513" s="16" t="s">
        <v>33</v>
      </c>
      <c r="G513" s="16">
        <v>1310</v>
      </c>
      <c r="H513" s="16">
        <v>3480</v>
      </c>
      <c r="I513" s="17" t="s">
        <v>141</v>
      </c>
      <c r="J513" s="19">
        <v>750230</v>
      </c>
      <c r="K513" s="19">
        <v>750230</v>
      </c>
      <c r="L513" s="19">
        <v>0</v>
      </c>
      <c r="M513" s="19">
        <v>0</v>
      </c>
      <c r="N513" s="19">
        <v>0</v>
      </c>
      <c r="O513" s="19">
        <v>750230</v>
      </c>
      <c r="P513" s="19">
        <v>0</v>
      </c>
      <c r="Q513" s="19">
        <v>518043.11</v>
      </c>
      <c r="R513" s="19">
        <v>0</v>
      </c>
      <c r="S513" s="19">
        <v>232186.89</v>
      </c>
      <c r="T513" s="19">
        <v>232186.89</v>
      </c>
      <c r="U513" s="19">
        <v>0</v>
      </c>
      <c r="V513" s="19">
        <v>0</v>
      </c>
      <c r="W513" s="19">
        <v>0</v>
      </c>
      <c r="X513" s="19">
        <v>0</v>
      </c>
      <c r="Y513" s="20">
        <v>0.30948761046612372</v>
      </c>
      <c r="Z513" s="20">
        <v>0.30948761046612372</v>
      </c>
      <c r="AA513" s="20">
        <v>0.69051238953387628</v>
      </c>
      <c r="AB513" s="21">
        <v>1</v>
      </c>
    </row>
    <row r="514" spans="1:28" ht="75" outlineLevel="2" x14ac:dyDescent="0.25">
      <c r="A514" s="15" t="s">
        <v>262</v>
      </c>
      <c r="B514" s="16" t="s">
        <v>263</v>
      </c>
      <c r="C514" s="16" t="s">
        <v>137</v>
      </c>
      <c r="D514" s="16" t="s">
        <v>138</v>
      </c>
      <c r="E514" s="16" t="s">
        <v>142</v>
      </c>
      <c r="F514" s="16" t="s">
        <v>33</v>
      </c>
      <c r="G514" s="16">
        <v>1310</v>
      </c>
      <c r="H514" s="16">
        <v>3480</v>
      </c>
      <c r="I514" s="17" t="s">
        <v>143</v>
      </c>
      <c r="J514" s="19">
        <v>3257163</v>
      </c>
      <c r="K514" s="19">
        <v>3257163</v>
      </c>
      <c r="L514" s="19">
        <v>0</v>
      </c>
      <c r="M514" s="19">
        <v>0</v>
      </c>
      <c r="N514" s="19">
        <v>0</v>
      </c>
      <c r="O514" s="19">
        <v>3257163</v>
      </c>
      <c r="P514" s="19">
        <v>0</v>
      </c>
      <c r="Q514" s="19">
        <v>2548924.31</v>
      </c>
      <c r="R514" s="19">
        <v>0</v>
      </c>
      <c r="S514" s="19">
        <v>708238.69</v>
      </c>
      <c r="T514" s="19">
        <v>708238.69</v>
      </c>
      <c r="U514" s="19">
        <v>0</v>
      </c>
      <c r="V514" s="19">
        <v>0</v>
      </c>
      <c r="W514" s="19">
        <v>0</v>
      </c>
      <c r="X514" s="19">
        <v>0</v>
      </c>
      <c r="Y514" s="20">
        <v>0.21744035837322231</v>
      </c>
      <c r="Z514" s="20">
        <v>0.21744035837322231</v>
      </c>
      <c r="AA514" s="20">
        <v>0.78255964162677771</v>
      </c>
      <c r="AB514" s="21">
        <v>1</v>
      </c>
    </row>
    <row r="515" spans="1:28" ht="45" outlineLevel="2" x14ac:dyDescent="0.25">
      <c r="A515" s="15" t="s">
        <v>262</v>
      </c>
      <c r="B515" s="16" t="s">
        <v>263</v>
      </c>
      <c r="C515" s="16" t="s">
        <v>137</v>
      </c>
      <c r="D515" s="16" t="s">
        <v>174</v>
      </c>
      <c r="E515" s="16"/>
      <c r="F515" s="16" t="s">
        <v>33</v>
      </c>
      <c r="G515" s="16">
        <v>1320</v>
      </c>
      <c r="H515" s="16">
        <v>3480</v>
      </c>
      <c r="I515" s="17" t="s">
        <v>175</v>
      </c>
      <c r="J515" s="19">
        <v>334446</v>
      </c>
      <c r="K515" s="19">
        <v>334446</v>
      </c>
      <c r="L515" s="19">
        <v>0</v>
      </c>
      <c r="M515" s="19">
        <v>700000</v>
      </c>
      <c r="N515" s="19">
        <v>0</v>
      </c>
      <c r="O515" s="19">
        <v>1034446</v>
      </c>
      <c r="P515" s="19">
        <v>0</v>
      </c>
      <c r="Q515" s="19">
        <v>0</v>
      </c>
      <c r="R515" s="19">
        <v>0</v>
      </c>
      <c r="S515" s="19">
        <v>229691.62</v>
      </c>
      <c r="T515" s="19">
        <v>229691.62</v>
      </c>
      <c r="U515" s="19">
        <v>104754.38</v>
      </c>
      <c r="V515" s="19">
        <v>104754.38</v>
      </c>
      <c r="W515" s="19">
        <v>0</v>
      </c>
      <c r="X515" s="19">
        <v>804754.38</v>
      </c>
      <c r="Y515" s="20">
        <v>0.6867823804141775</v>
      </c>
      <c r="Z515" s="20">
        <v>0.22204312259895634</v>
      </c>
      <c r="AA515" s="20">
        <v>0</v>
      </c>
      <c r="AB515" s="21">
        <v>0.22204312259895634</v>
      </c>
    </row>
    <row r="516" spans="1:28" ht="120" outlineLevel="2" x14ac:dyDescent="0.25">
      <c r="A516" s="15" t="s">
        <v>262</v>
      </c>
      <c r="B516" s="16" t="s">
        <v>264</v>
      </c>
      <c r="C516" s="16" t="s">
        <v>137</v>
      </c>
      <c r="D516" s="16" t="s">
        <v>138</v>
      </c>
      <c r="E516" s="16" t="s">
        <v>52</v>
      </c>
      <c r="F516" s="16" t="s">
        <v>33</v>
      </c>
      <c r="G516" s="16">
        <v>1310</v>
      </c>
      <c r="H516" s="16">
        <v>3480</v>
      </c>
      <c r="I516" s="17" t="s">
        <v>139</v>
      </c>
      <c r="J516" s="19">
        <v>27140500</v>
      </c>
      <c r="K516" s="19">
        <v>27140500</v>
      </c>
      <c r="L516" s="19">
        <v>0</v>
      </c>
      <c r="M516" s="19">
        <v>0</v>
      </c>
      <c r="N516" s="19">
        <v>0</v>
      </c>
      <c r="O516" s="19">
        <v>27140500</v>
      </c>
      <c r="P516" s="19">
        <v>0</v>
      </c>
      <c r="Q516" s="19">
        <v>21069599.52</v>
      </c>
      <c r="R516" s="19">
        <v>0</v>
      </c>
      <c r="S516" s="19">
        <v>6070900.4800000004</v>
      </c>
      <c r="T516" s="19">
        <v>6070900.4800000004</v>
      </c>
      <c r="U516" s="19">
        <v>0</v>
      </c>
      <c r="V516" s="19">
        <v>0</v>
      </c>
      <c r="W516" s="19">
        <v>0</v>
      </c>
      <c r="X516" s="19">
        <v>0</v>
      </c>
      <c r="Y516" s="20">
        <v>0.22368417973139773</v>
      </c>
      <c r="Z516" s="20">
        <v>0.22368417973139773</v>
      </c>
      <c r="AA516" s="20">
        <v>0.77631582026860224</v>
      </c>
      <c r="AB516" s="21">
        <v>1</v>
      </c>
    </row>
    <row r="517" spans="1:28" ht="120" outlineLevel="2" x14ac:dyDescent="0.25">
      <c r="A517" s="15" t="s">
        <v>262</v>
      </c>
      <c r="B517" s="16" t="s">
        <v>264</v>
      </c>
      <c r="C517" s="16" t="s">
        <v>137</v>
      </c>
      <c r="D517" s="16" t="s">
        <v>138</v>
      </c>
      <c r="E517" s="16" t="s">
        <v>140</v>
      </c>
      <c r="F517" s="16" t="s">
        <v>33</v>
      </c>
      <c r="G517" s="16">
        <v>1310</v>
      </c>
      <c r="H517" s="16">
        <v>3480</v>
      </c>
      <c r="I517" s="17" t="s">
        <v>141</v>
      </c>
      <c r="J517" s="19">
        <v>14001154</v>
      </c>
      <c r="K517" s="19">
        <v>14001154</v>
      </c>
      <c r="L517" s="19">
        <v>0</v>
      </c>
      <c r="M517" s="19">
        <v>0</v>
      </c>
      <c r="N517" s="19">
        <v>0</v>
      </c>
      <c r="O517" s="19">
        <v>14001154</v>
      </c>
      <c r="P517" s="19">
        <v>0</v>
      </c>
      <c r="Q517" s="19">
        <v>9918319.1999999993</v>
      </c>
      <c r="R517" s="19">
        <v>0</v>
      </c>
      <c r="S517" s="19">
        <v>4082834.8</v>
      </c>
      <c r="T517" s="19">
        <v>4082834.8</v>
      </c>
      <c r="U517" s="19">
        <v>0</v>
      </c>
      <c r="V517" s="19">
        <v>0</v>
      </c>
      <c r="W517" s="19">
        <v>0</v>
      </c>
      <c r="X517" s="19">
        <v>9.3132257461547852E-10</v>
      </c>
      <c r="Y517" s="20">
        <v>0.29160702039274761</v>
      </c>
      <c r="Z517" s="20">
        <v>0.29160702039274761</v>
      </c>
      <c r="AA517" s="20">
        <v>0.70839297960725234</v>
      </c>
      <c r="AB517" s="21">
        <v>1</v>
      </c>
    </row>
    <row r="518" spans="1:28" ht="135" outlineLevel="2" x14ac:dyDescent="0.25">
      <c r="A518" s="15" t="s">
        <v>262</v>
      </c>
      <c r="B518" s="16" t="s">
        <v>264</v>
      </c>
      <c r="C518" s="16" t="s">
        <v>137</v>
      </c>
      <c r="D518" s="16" t="s">
        <v>138</v>
      </c>
      <c r="E518" s="16" t="s">
        <v>271</v>
      </c>
      <c r="F518" s="16" t="s">
        <v>33</v>
      </c>
      <c r="G518" s="16">
        <v>1310</v>
      </c>
      <c r="H518" s="16">
        <v>3480</v>
      </c>
      <c r="I518" s="17" t="s">
        <v>272</v>
      </c>
      <c r="J518" s="19">
        <v>550000000</v>
      </c>
      <c r="K518" s="19">
        <v>550000000</v>
      </c>
      <c r="L518" s="19">
        <v>0</v>
      </c>
      <c r="M518" s="19">
        <v>-39576</v>
      </c>
      <c r="N518" s="19">
        <v>0</v>
      </c>
      <c r="O518" s="19">
        <v>549960424</v>
      </c>
      <c r="P518" s="19">
        <v>0</v>
      </c>
      <c r="Q518" s="19">
        <v>549960424</v>
      </c>
      <c r="R518" s="19">
        <v>0</v>
      </c>
      <c r="S518" s="19">
        <v>0</v>
      </c>
      <c r="T518" s="19">
        <v>0</v>
      </c>
      <c r="U518" s="19">
        <v>0</v>
      </c>
      <c r="V518" s="19">
        <v>39576</v>
      </c>
      <c r="W518" s="19">
        <v>0</v>
      </c>
      <c r="X518" s="19">
        <v>0</v>
      </c>
      <c r="Y518" s="20">
        <v>0</v>
      </c>
      <c r="Z518" s="20">
        <v>0</v>
      </c>
      <c r="AA518" s="20">
        <v>1</v>
      </c>
      <c r="AB518" s="21">
        <v>1</v>
      </c>
    </row>
    <row r="519" spans="1:28" ht="75" outlineLevel="2" x14ac:dyDescent="0.25">
      <c r="A519" s="15" t="s">
        <v>262</v>
      </c>
      <c r="B519" s="16" t="s">
        <v>264</v>
      </c>
      <c r="C519" s="16" t="s">
        <v>137</v>
      </c>
      <c r="D519" s="16" t="s">
        <v>138</v>
      </c>
      <c r="E519" s="16" t="s">
        <v>142</v>
      </c>
      <c r="F519" s="16" t="s">
        <v>33</v>
      </c>
      <c r="G519" s="16">
        <v>1310</v>
      </c>
      <c r="H519" s="16">
        <v>3480</v>
      </c>
      <c r="I519" s="17" t="s">
        <v>143</v>
      </c>
      <c r="J519" s="19">
        <v>60786747</v>
      </c>
      <c r="K519" s="19">
        <v>60786747</v>
      </c>
      <c r="L519" s="19">
        <v>0</v>
      </c>
      <c r="M519" s="19">
        <v>0</v>
      </c>
      <c r="N519" s="19">
        <v>0</v>
      </c>
      <c r="O519" s="19">
        <v>60786747</v>
      </c>
      <c r="P519" s="19">
        <v>0</v>
      </c>
      <c r="Q519" s="19">
        <v>48017146.329999998</v>
      </c>
      <c r="R519" s="19">
        <v>0</v>
      </c>
      <c r="S519" s="19">
        <v>12769600.67</v>
      </c>
      <c r="T519" s="19">
        <v>12769600.67</v>
      </c>
      <c r="U519" s="19">
        <v>0</v>
      </c>
      <c r="V519" s="19">
        <v>0</v>
      </c>
      <c r="W519" s="19">
        <v>0</v>
      </c>
      <c r="X519" s="19">
        <v>1.862645149230957E-9</v>
      </c>
      <c r="Y519" s="20">
        <v>0.21007211769368084</v>
      </c>
      <c r="Z519" s="20">
        <v>0.21007211769368084</v>
      </c>
      <c r="AA519" s="20">
        <v>0.78992788230631916</v>
      </c>
      <c r="AB519" s="21">
        <v>1</v>
      </c>
    </row>
    <row r="520" spans="1:28" ht="225" outlineLevel="2" x14ac:dyDescent="0.25">
      <c r="A520" s="15" t="s">
        <v>262</v>
      </c>
      <c r="B520" s="16" t="s">
        <v>264</v>
      </c>
      <c r="C520" s="16" t="s">
        <v>137</v>
      </c>
      <c r="D520" s="16" t="s">
        <v>138</v>
      </c>
      <c r="E520" s="16" t="s">
        <v>273</v>
      </c>
      <c r="F520" s="16" t="s">
        <v>33</v>
      </c>
      <c r="G520" s="16">
        <v>1310</v>
      </c>
      <c r="H520" s="16">
        <v>3480</v>
      </c>
      <c r="I520" s="17" t="s">
        <v>274</v>
      </c>
      <c r="J520" s="19">
        <v>200000000</v>
      </c>
      <c r="K520" s="19">
        <v>200000000</v>
      </c>
      <c r="L520" s="19">
        <v>0</v>
      </c>
      <c r="M520" s="19">
        <v>0</v>
      </c>
      <c r="N520" s="19">
        <v>0</v>
      </c>
      <c r="O520" s="19">
        <v>200000000</v>
      </c>
      <c r="P520" s="19">
        <v>0</v>
      </c>
      <c r="Q520" s="19">
        <v>100000000</v>
      </c>
      <c r="R520" s="19">
        <v>0</v>
      </c>
      <c r="S520" s="19">
        <v>0</v>
      </c>
      <c r="T520" s="19">
        <v>0</v>
      </c>
      <c r="U520" s="19">
        <v>0</v>
      </c>
      <c r="V520" s="19">
        <v>100000000</v>
      </c>
      <c r="W520" s="19">
        <v>0</v>
      </c>
      <c r="X520" s="19">
        <v>100000000</v>
      </c>
      <c r="Y520" s="20">
        <v>0</v>
      </c>
      <c r="Z520" s="20">
        <v>0</v>
      </c>
      <c r="AA520" s="20">
        <v>0.5</v>
      </c>
      <c r="AB520" s="21">
        <v>0.5</v>
      </c>
    </row>
    <row r="521" spans="1:28" ht="300" outlineLevel="2" x14ac:dyDescent="0.25">
      <c r="A521" s="15" t="s">
        <v>262</v>
      </c>
      <c r="B521" s="16" t="s">
        <v>264</v>
      </c>
      <c r="C521" s="16" t="s">
        <v>137</v>
      </c>
      <c r="D521" s="16" t="s">
        <v>138</v>
      </c>
      <c r="E521" s="16" t="s">
        <v>275</v>
      </c>
      <c r="F521" s="16" t="s">
        <v>33</v>
      </c>
      <c r="G521" s="16">
        <v>1310</v>
      </c>
      <c r="H521" s="16">
        <v>3480</v>
      </c>
      <c r="I521" s="17" t="s">
        <v>276</v>
      </c>
      <c r="J521" s="19">
        <v>300000000</v>
      </c>
      <c r="K521" s="19">
        <v>300000000</v>
      </c>
      <c r="L521" s="19">
        <v>0</v>
      </c>
      <c r="M521" s="19">
        <v>0</v>
      </c>
      <c r="N521" s="19">
        <v>0</v>
      </c>
      <c r="O521" s="19">
        <v>300000000</v>
      </c>
      <c r="P521" s="19">
        <v>0</v>
      </c>
      <c r="Q521" s="19">
        <v>0</v>
      </c>
      <c r="R521" s="19">
        <v>0</v>
      </c>
      <c r="S521" s="19">
        <v>150000000</v>
      </c>
      <c r="T521" s="19">
        <v>150000000</v>
      </c>
      <c r="U521" s="19">
        <v>0</v>
      </c>
      <c r="V521" s="19">
        <v>150000000</v>
      </c>
      <c r="W521" s="19">
        <v>0</v>
      </c>
      <c r="X521" s="19">
        <v>150000000</v>
      </c>
      <c r="Y521" s="20">
        <v>0.5</v>
      </c>
      <c r="Z521" s="20">
        <v>0.5</v>
      </c>
      <c r="AA521" s="20">
        <v>0</v>
      </c>
      <c r="AB521" s="21">
        <v>0.5</v>
      </c>
    </row>
    <row r="522" spans="1:28" ht="135" outlineLevel="2" x14ac:dyDescent="0.25">
      <c r="A522" s="15" t="s">
        <v>262</v>
      </c>
      <c r="B522" s="16" t="s">
        <v>264</v>
      </c>
      <c r="C522" s="16" t="s">
        <v>137</v>
      </c>
      <c r="D522" s="16" t="s">
        <v>138</v>
      </c>
      <c r="E522" s="16" t="s">
        <v>277</v>
      </c>
      <c r="F522" s="16" t="s">
        <v>33</v>
      </c>
      <c r="G522" s="16">
        <v>1310</v>
      </c>
      <c r="H522" s="16">
        <v>3480</v>
      </c>
      <c r="I522" s="17" t="s">
        <v>278</v>
      </c>
      <c r="J522" s="19">
        <v>70000000</v>
      </c>
      <c r="K522" s="19">
        <v>70000000</v>
      </c>
      <c r="L522" s="19">
        <v>0</v>
      </c>
      <c r="M522" s="19">
        <v>0</v>
      </c>
      <c r="N522" s="19">
        <v>0</v>
      </c>
      <c r="O522" s="19">
        <v>70000000</v>
      </c>
      <c r="P522" s="19">
        <v>0</v>
      </c>
      <c r="Q522" s="19">
        <v>30000000</v>
      </c>
      <c r="R522" s="19">
        <v>0</v>
      </c>
      <c r="S522" s="19">
        <v>0</v>
      </c>
      <c r="T522" s="19">
        <v>0</v>
      </c>
      <c r="U522" s="19">
        <v>0</v>
      </c>
      <c r="V522" s="19">
        <v>40000000</v>
      </c>
      <c r="W522" s="19">
        <v>0</v>
      </c>
      <c r="X522" s="19">
        <v>40000000</v>
      </c>
      <c r="Y522" s="20">
        <v>0</v>
      </c>
      <c r="Z522" s="20">
        <v>0</v>
      </c>
      <c r="AA522" s="20">
        <v>0.42857142857142855</v>
      </c>
      <c r="AB522" s="21">
        <v>0.42857142857142855</v>
      </c>
    </row>
    <row r="523" spans="1:28" ht="135" outlineLevel="2" x14ac:dyDescent="0.25">
      <c r="A523" s="15" t="s">
        <v>262</v>
      </c>
      <c r="B523" s="16" t="s">
        <v>264</v>
      </c>
      <c r="C523" s="16" t="s">
        <v>137</v>
      </c>
      <c r="D523" s="16" t="s">
        <v>138</v>
      </c>
      <c r="E523" s="16" t="s">
        <v>144</v>
      </c>
      <c r="F523" s="16" t="s">
        <v>33</v>
      </c>
      <c r="G523" s="16">
        <v>1310</v>
      </c>
      <c r="H523" s="16">
        <v>3480</v>
      </c>
      <c r="I523" s="17" t="s">
        <v>279</v>
      </c>
      <c r="J523" s="19">
        <v>30000000</v>
      </c>
      <c r="K523" s="19">
        <v>30000000</v>
      </c>
      <c r="L523" s="19">
        <v>0</v>
      </c>
      <c r="M523" s="19">
        <v>0</v>
      </c>
      <c r="N523" s="19">
        <v>0</v>
      </c>
      <c r="O523" s="19">
        <v>30000000</v>
      </c>
      <c r="P523" s="19">
        <v>0</v>
      </c>
      <c r="Q523" s="19">
        <v>0</v>
      </c>
      <c r="R523" s="19">
        <v>0</v>
      </c>
      <c r="S523" s="19">
        <v>0</v>
      </c>
      <c r="T523" s="19">
        <v>0</v>
      </c>
      <c r="U523" s="19">
        <v>0</v>
      </c>
      <c r="V523" s="19">
        <v>30000000</v>
      </c>
      <c r="W523" s="19">
        <v>0</v>
      </c>
      <c r="X523" s="19">
        <v>30000000</v>
      </c>
      <c r="Y523" s="20">
        <v>0</v>
      </c>
      <c r="Z523" s="20">
        <v>0</v>
      </c>
      <c r="AA523" s="20">
        <v>0</v>
      </c>
      <c r="AB523" s="21">
        <v>0</v>
      </c>
    </row>
    <row r="524" spans="1:28" ht="75" outlineLevel="2" x14ac:dyDescent="0.25">
      <c r="A524" s="15" t="s">
        <v>262</v>
      </c>
      <c r="B524" s="16" t="s">
        <v>264</v>
      </c>
      <c r="C524" s="16" t="s">
        <v>137</v>
      </c>
      <c r="D524" s="16" t="s">
        <v>280</v>
      </c>
      <c r="E524" s="16"/>
      <c r="F524" s="16" t="s">
        <v>33</v>
      </c>
      <c r="G524" s="16">
        <v>1320</v>
      </c>
      <c r="H524" s="16">
        <v>3480</v>
      </c>
      <c r="I524" s="17" t="s">
        <v>281</v>
      </c>
      <c r="J524" s="19">
        <v>1400000</v>
      </c>
      <c r="K524" s="19">
        <v>1400000</v>
      </c>
      <c r="L524" s="19">
        <v>0</v>
      </c>
      <c r="M524" s="19">
        <v>0</v>
      </c>
      <c r="N524" s="19">
        <v>0</v>
      </c>
      <c r="O524" s="19">
        <v>1400000</v>
      </c>
      <c r="P524" s="19">
        <v>0</v>
      </c>
      <c r="Q524" s="19">
        <v>0</v>
      </c>
      <c r="R524" s="19">
        <v>0</v>
      </c>
      <c r="S524" s="19">
        <v>0</v>
      </c>
      <c r="T524" s="19">
        <v>0</v>
      </c>
      <c r="U524" s="19">
        <v>0</v>
      </c>
      <c r="V524" s="19">
        <v>1400000</v>
      </c>
      <c r="W524" s="19">
        <v>0</v>
      </c>
      <c r="X524" s="19">
        <v>1400000</v>
      </c>
      <c r="Y524" s="20">
        <v>0</v>
      </c>
      <c r="Z524" s="20">
        <v>0</v>
      </c>
      <c r="AA524" s="20">
        <v>0</v>
      </c>
      <c r="AB524" s="21">
        <v>0</v>
      </c>
    </row>
    <row r="525" spans="1:28" ht="45" outlineLevel="2" x14ac:dyDescent="0.25">
      <c r="A525" s="15" t="s">
        <v>262</v>
      </c>
      <c r="B525" s="16" t="s">
        <v>264</v>
      </c>
      <c r="C525" s="16" t="s">
        <v>137</v>
      </c>
      <c r="D525" s="16" t="s">
        <v>174</v>
      </c>
      <c r="E525" s="16"/>
      <c r="F525" s="16" t="s">
        <v>33</v>
      </c>
      <c r="G525" s="16">
        <v>1320</v>
      </c>
      <c r="H525" s="16">
        <v>3480</v>
      </c>
      <c r="I525" s="17" t="s">
        <v>175</v>
      </c>
      <c r="J525" s="19">
        <v>34411201</v>
      </c>
      <c r="K525" s="19">
        <v>34411201</v>
      </c>
      <c r="L525" s="19">
        <v>0</v>
      </c>
      <c r="M525" s="19">
        <v>0</v>
      </c>
      <c r="N525" s="19">
        <v>0</v>
      </c>
      <c r="O525" s="19">
        <v>34411201</v>
      </c>
      <c r="P525" s="19">
        <v>0</v>
      </c>
      <c r="Q525" s="19">
        <v>0</v>
      </c>
      <c r="R525" s="19">
        <v>0</v>
      </c>
      <c r="S525" s="19">
        <v>3855454.51</v>
      </c>
      <c r="T525" s="19">
        <v>3855454.51</v>
      </c>
      <c r="U525" s="19">
        <v>30555746.489999998</v>
      </c>
      <c r="V525" s="19">
        <v>30555746.489999998</v>
      </c>
      <c r="W525" s="19">
        <v>0</v>
      </c>
      <c r="X525" s="19">
        <v>30555746.490000002</v>
      </c>
      <c r="Y525" s="20">
        <v>0.11204068436902274</v>
      </c>
      <c r="Z525" s="20">
        <v>0.11204068436902274</v>
      </c>
      <c r="AA525" s="20">
        <v>0</v>
      </c>
      <c r="AB525" s="21">
        <v>0.11204068436902274</v>
      </c>
    </row>
    <row r="526" spans="1:28" ht="150" outlineLevel="2" x14ac:dyDescent="0.25">
      <c r="A526" s="15" t="s">
        <v>262</v>
      </c>
      <c r="B526" s="16" t="s">
        <v>264</v>
      </c>
      <c r="C526" s="16" t="s">
        <v>137</v>
      </c>
      <c r="D526" s="16" t="s">
        <v>282</v>
      </c>
      <c r="E526" s="16" t="s">
        <v>142</v>
      </c>
      <c r="F526" s="16" t="s">
        <v>33</v>
      </c>
      <c r="G526" s="16">
        <v>1320</v>
      </c>
      <c r="H526" s="16">
        <v>3480</v>
      </c>
      <c r="I526" s="17" t="s">
        <v>283</v>
      </c>
      <c r="J526" s="19">
        <v>150000000</v>
      </c>
      <c r="K526" s="19">
        <v>150000000</v>
      </c>
      <c r="L526" s="19">
        <v>0</v>
      </c>
      <c r="M526" s="19">
        <v>0</v>
      </c>
      <c r="N526" s="19">
        <v>0</v>
      </c>
      <c r="O526" s="19">
        <v>150000000</v>
      </c>
      <c r="P526" s="19">
        <v>0</v>
      </c>
      <c r="Q526" s="19">
        <v>75000000</v>
      </c>
      <c r="R526" s="19">
        <v>0</v>
      </c>
      <c r="S526" s="19">
        <v>0</v>
      </c>
      <c r="T526" s="19">
        <v>0</v>
      </c>
      <c r="U526" s="19">
        <v>0</v>
      </c>
      <c r="V526" s="19">
        <v>75000000</v>
      </c>
      <c r="W526" s="19">
        <v>0</v>
      </c>
      <c r="X526" s="19">
        <v>75000000</v>
      </c>
      <c r="Y526" s="20">
        <v>0</v>
      </c>
      <c r="Z526" s="20">
        <v>0</v>
      </c>
      <c r="AA526" s="20">
        <v>0.5</v>
      </c>
      <c r="AB526" s="21">
        <v>0.5</v>
      </c>
    </row>
    <row r="527" spans="1:28" ht="300" outlineLevel="2" x14ac:dyDescent="0.25">
      <c r="A527" s="15" t="s">
        <v>262</v>
      </c>
      <c r="B527" s="16" t="s">
        <v>264</v>
      </c>
      <c r="C527" s="16" t="s">
        <v>137</v>
      </c>
      <c r="D527" s="16" t="s">
        <v>282</v>
      </c>
      <c r="E527" s="16" t="s">
        <v>284</v>
      </c>
      <c r="F527" s="16" t="s">
        <v>33</v>
      </c>
      <c r="G527" s="16">
        <v>1320</v>
      </c>
      <c r="H527" s="16">
        <v>3480</v>
      </c>
      <c r="I527" s="17" t="s">
        <v>285</v>
      </c>
      <c r="J527" s="19">
        <v>76500000</v>
      </c>
      <c r="K527" s="19">
        <v>76500000</v>
      </c>
      <c r="L527" s="19">
        <v>0</v>
      </c>
      <c r="M527" s="19">
        <v>0</v>
      </c>
      <c r="N527" s="19">
        <v>0</v>
      </c>
      <c r="O527" s="19">
        <v>76500000</v>
      </c>
      <c r="P527" s="19">
        <v>0</v>
      </c>
      <c r="Q527" s="19">
        <v>25500000</v>
      </c>
      <c r="R527" s="19">
        <v>0</v>
      </c>
      <c r="S527" s="19">
        <v>0</v>
      </c>
      <c r="T527" s="19">
        <v>0</v>
      </c>
      <c r="U527" s="19">
        <v>0</v>
      </c>
      <c r="V527" s="19">
        <v>51000000</v>
      </c>
      <c r="W527" s="19">
        <v>0</v>
      </c>
      <c r="X527" s="19">
        <v>51000000</v>
      </c>
      <c r="Y527" s="20">
        <v>0</v>
      </c>
      <c r="Z527" s="20">
        <v>0</v>
      </c>
      <c r="AA527" s="20">
        <v>0.33333333333333331</v>
      </c>
      <c r="AB527" s="21">
        <v>0.33333333333333331</v>
      </c>
    </row>
    <row r="528" spans="1:28" ht="180" outlineLevel="2" x14ac:dyDescent="0.25">
      <c r="A528" s="15" t="s">
        <v>262</v>
      </c>
      <c r="B528" s="16" t="s">
        <v>264</v>
      </c>
      <c r="C528" s="16" t="s">
        <v>137</v>
      </c>
      <c r="D528" s="16" t="s">
        <v>286</v>
      </c>
      <c r="E528" s="16" t="s">
        <v>52</v>
      </c>
      <c r="F528" s="16" t="s">
        <v>33</v>
      </c>
      <c r="G528" s="16">
        <v>1330</v>
      </c>
      <c r="H528" s="16">
        <v>3480</v>
      </c>
      <c r="I528" s="17" t="s">
        <v>287</v>
      </c>
      <c r="J528" s="19">
        <v>429342668</v>
      </c>
      <c r="K528" s="19">
        <v>429342668</v>
      </c>
      <c r="L528" s="19">
        <v>0</v>
      </c>
      <c r="M528" s="19">
        <v>-21262420</v>
      </c>
      <c r="N528" s="19">
        <v>0</v>
      </c>
      <c r="O528" s="19">
        <v>408080248</v>
      </c>
      <c r="P528" s="19">
        <v>0</v>
      </c>
      <c r="Q528" s="19">
        <v>0</v>
      </c>
      <c r="R528" s="19">
        <v>0</v>
      </c>
      <c r="S528" s="19">
        <v>0</v>
      </c>
      <c r="T528" s="19">
        <v>0</v>
      </c>
      <c r="U528" s="19">
        <v>408080248</v>
      </c>
      <c r="V528" s="19">
        <v>429342668</v>
      </c>
      <c r="W528" s="19">
        <v>0</v>
      </c>
      <c r="X528" s="19">
        <v>408080248</v>
      </c>
      <c r="Y528" s="20">
        <v>0</v>
      </c>
      <c r="Z528" s="20">
        <v>0</v>
      </c>
      <c r="AA528" s="20">
        <v>0</v>
      </c>
      <c r="AB528" s="21">
        <v>0</v>
      </c>
    </row>
    <row r="529" spans="1:28" ht="120" outlineLevel="2" x14ac:dyDescent="0.25">
      <c r="A529" s="15" t="s">
        <v>262</v>
      </c>
      <c r="B529" s="16" t="s">
        <v>288</v>
      </c>
      <c r="C529" s="16" t="s">
        <v>137</v>
      </c>
      <c r="D529" s="16" t="s">
        <v>138</v>
      </c>
      <c r="E529" s="16" t="s">
        <v>52</v>
      </c>
      <c r="F529" s="16" t="s">
        <v>33</v>
      </c>
      <c r="G529" s="16">
        <v>1310</v>
      </c>
      <c r="H529" s="16">
        <v>3480</v>
      </c>
      <c r="I529" s="17" t="s">
        <v>139</v>
      </c>
      <c r="J529" s="19">
        <v>5369504</v>
      </c>
      <c r="K529" s="19">
        <v>5369504</v>
      </c>
      <c r="L529" s="19">
        <v>0</v>
      </c>
      <c r="M529" s="19">
        <v>0</v>
      </c>
      <c r="N529" s="19">
        <v>0</v>
      </c>
      <c r="O529" s="19">
        <v>5369504</v>
      </c>
      <c r="P529" s="19">
        <v>0</v>
      </c>
      <c r="Q529" s="19">
        <v>4112029.63</v>
      </c>
      <c r="R529" s="19">
        <v>0</v>
      </c>
      <c r="S529" s="19">
        <v>1257474.3700000001</v>
      </c>
      <c r="T529" s="19">
        <v>1257474.3700000001</v>
      </c>
      <c r="U529" s="19">
        <v>0</v>
      </c>
      <c r="V529" s="19">
        <v>0</v>
      </c>
      <c r="W529" s="19">
        <v>0</v>
      </c>
      <c r="X529" s="19">
        <v>0</v>
      </c>
      <c r="Y529" s="20">
        <v>0.2341881801373088</v>
      </c>
      <c r="Z529" s="20">
        <v>0.2341881801373088</v>
      </c>
      <c r="AA529" s="20">
        <v>0.7658118198626912</v>
      </c>
      <c r="AB529" s="21">
        <v>1</v>
      </c>
    </row>
    <row r="530" spans="1:28" ht="120" outlineLevel="2" x14ac:dyDescent="0.25">
      <c r="A530" s="15" t="s">
        <v>262</v>
      </c>
      <c r="B530" s="16" t="s">
        <v>288</v>
      </c>
      <c r="C530" s="16" t="s">
        <v>137</v>
      </c>
      <c r="D530" s="16" t="s">
        <v>138</v>
      </c>
      <c r="E530" s="16" t="s">
        <v>140</v>
      </c>
      <c r="F530" s="16" t="s">
        <v>33</v>
      </c>
      <c r="G530" s="16">
        <v>1310</v>
      </c>
      <c r="H530" s="16">
        <v>3480</v>
      </c>
      <c r="I530" s="17" t="s">
        <v>141</v>
      </c>
      <c r="J530" s="19">
        <v>2770003</v>
      </c>
      <c r="K530" s="19">
        <v>2770003</v>
      </c>
      <c r="L530" s="19">
        <v>0</v>
      </c>
      <c r="M530" s="19">
        <v>0</v>
      </c>
      <c r="N530" s="19">
        <v>0</v>
      </c>
      <c r="O530" s="19">
        <v>2770003</v>
      </c>
      <c r="P530" s="19">
        <v>0</v>
      </c>
      <c r="Q530" s="19">
        <v>2006442.2</v>
      </c>
      <c r="R530" s="19">
        <v>0</v>
      </c>
      <c r="S530" s="19">
        <v>763560.8</v>
      </c>
      <c r="T530" s="19">
        <v>763560.8</v>
      </c>
      <c r="U530" s="19">
        <v>0</v>
      </c>
      <c r="V530" s="19">
        <v>0</v>
      </c>
      <c r="W530" s="19">
        <v>0</v>
      </c>
      <c r="X530" s="19">
        <v>0</v>
      </c>
      <c r="Y530" s="20">
        <v>0.27565341986994241</v>
      </c>
      <c r="Z530" s="20">
        <v>0.27565341986994241</v>
      </c>
      <c r="AA530" s="20">
        <v>0.72434658013005759</v>
      </c>
      <c r="AB530" s="21">
        <v>1</v>
      </c>
    </row>
    <row r="531" spans="1:28" ht="75" outlineLevel="2" x14ac:dyDescent="0.25">
      <c r="A531" s="15" t="s">
        <v>262</v>
      </c>
      <c r="B531" s="16" t="s">
        <v>288</v>
      </c>
      <c r="C531" s="16" t="s">
        <v>137</v>
      </c>
      <c r="D531" s="16" t="s">
        <v>138</v>
      </c>
      <c r="E531" s="16" t="s">
        <v>142</v>
      </c>
      <c r="F531" s="16" t="s">
        <v>33</v>
      </c>
      <c r="G531" s="16">
        <v>1310</v>
      </c>
      <c r="H531" s="16">
        <v>3480</v>
      </c>
      <c r="I531" s="17" t="s">
        <v>143</v>
      </c>
      <c r="J531" s="19">
        <v>12026112</v>
      </c>
      <c r="K531" s="19">
        <v>12026112</v>
      </c>
      <c r="L531" s="19">
        <v>0</v>
      </c>
      <c r="M531" s="19">
        <v>0</v>
      </c>
      <c r="N531" s="19">
        <v>0</v>
      </c>
      <c r="O531" s="19">
        <v>12026112</v>
      </c>
      <c r="P531" s="19">
        <v>0</v>
      </c>
      <c r="Q531" s="19">
        <v>9652899.5199999996</v>
      </c>
      <c r="R531" s="19">
        <v>0</v>
      </c>
      <c r="S531" s="19">
        <v>2373212.48</v>
      </c>
      <c r="T531" s="19">
        <v>2373212.48</v>
      </c>
      <c r="U531" s="19">
        <v>0</v>
      </c>
      <c r="V531" s="19">
        <v>0</v>
      </c>
      <c r="W531" s="19">
        <v>0</v>
      </c>
      <c r="X531" s="19">
        <v>4.6566128730773926E-10</v>
      </c>
      <c r="Y531" s="20">
        <v>0.19733829852906742</v>
      </c>
      <c r="Z531" s="20">
        <v>0.19733829852906742</v>
      </c>
      <c r="AA531" s="20">
        <v>0.80266170147093252</v>
      </c>
      <c r="AB531" s="21">
        <v>1</v>
      </c>
    </row>
    <row r="532" spans="1:28" ht="45" outlineLevel="2" x14ac:dyDescent="0.25">
      <c r="A532" s="15" t="s">
        <v>262</v>
      </c>
      <c r="B532" s="16" t="s">
        <v>288</v>
      </c>
      <c r="C532" s="16" t="s">
        <v>137</v>
      </c>
      <c r="D532" s="16" t="s">
        <v>174</v>
      </c>
      <c r="E532" s="16"/>
      <c r="F532" s="16" t="s">
        <v>33</v>
      </c>
      <c r="G532" s="16">
        <v>1320</v>
      </c>
      <c r="H532" s="16">
        <v>3480</v>
      </c>
      <c r="I532" s="17" t="s">
        <v>175</v>
      </c>
      <c r="J532" s="19">
        <v>14723621</v>
      </c>
      <c r="K532" s="19">
        <v>14723621</v>
      </c>
      <c r="L532" s="19">
        <v>0</v>
      </c>
      <c r="M532" s="19">
        <v>0</v>
      </c>
      <c r="N532" s="19">
        <v>0</v>
      </c>
      <c r="O532" s="19">
        <v>14723621</v>
      </c>
      <c r="P532" s="19">
        <v>0</v>
      </c>
      <c r="Q532" s="19">
        <v>0</v>
      </c>
      <c r="R532" s="19">
        <v>0</v>
      </c>
      <c r="S532" s="19">
        <v>3596890.68</v>
      </c>
      <c r="T532" s="19">
        <v>3596890.68</v>
      </c>
      <c r="U532" s="19">
        <v>11126730.32</v>
      </c>
      <c r="V532" s="19">
        <v>11126730.32</v>
      </c>
      <c r="W532" s="19">
        <v>0</v>
      </c>
      <c r="X532" s="19">
        <v>11126730.32</v>
      </c>
      <c r="Y532" s="20">
        <v>0.24429389210711144</v>
      </c>
      <c r="Z532" s="20">
        <v>0.24429389210711144</v>
      </c>
      <c r="AA532" s="20">
        <v>0</v>
      </c>
      <c r="AB532" s="21">
        <v>0.24429389210711144</v>
      </c>
    </row>
    <row r="533" spans="1:28" ht="135" outlineLevel="2" x14ac:dyDescent="0.25">
      <c r="A533" s="15" t="s">
        <v>262</v>
      </c>
      <c r="B533" s="16" t="s">
        <v>288</v>
      </c>
      <c r="C533" s="16" t="s">
        <v>137</v>
      </c>
      <c r="D533" s="16" t="s">
        <v>259</v>
      </c>
      <c r="E533" s="16"/>
      <c r="F533" s="16" t="s">
        <v>33</v>
      </c>
      <c r="G533" s="16">
        <v>1320</v>
      </c>
      <c r="H533" s="16">
        <v>3480</v>
      </c>
      <c r="I533" s="17" t="s">
        <v>292</v>
      </c>
      <c r="J533" s="19">
        <v>10000000</v>
      </c>
      <c r="K533" s="19">
        <v>10000000</v>
      </c>
      <c r="L533" s="19">
        <v>0</v>
      </c>
      <c r="M533" s="19">
        <v>0</v>
      </c>
      <c r="N533" s="19">
        <v>0</v>
      </c>
      <c r="O533" s="19">
        <v>10000000</v>
      </c>
      <c r="P533" s="19">
        <v>0</v>
      </c>
      <c r="Q533" s="19">
        <v>0</v>
      </c>
      <c r="R533" s="19">
        <v>0</v>
      </c>
      <c r="S533" s="19">
        <v>0</v>
      </c>
      <c r="T533" s="19">
        <v>0</v>
      </c>
      <c r="U533" s="19">
        <v>2500000</v>
      </c>
      <c r="V533" s="19">
        <v>10000000</v>
      </c>
      <c r="W533" s="19">
        <v>0</v>
      </c>
      <c r="X533" s="19">
        <v>10000000</v>
      </c>
      <c r="Y533" s="20">
        <v>0</v>
      </c>
      <c r="Z533" s="20">
        <v>0</v>
      </c>
      <c r="AA533" s="20">
        <v>0</v>
      </c>
      <c r="AB533" s="21">
        <v>0</v>
      </c>
    </row>
    <row r="534" spans="1:28" ht="409.5" outlineLevel="2" x14ac:dyDescent="0.25">
      <c r="A534" s="15" t="s">
        <v>262</v>
      </c>
      <c r="B534" s="16" t="s">
        <v>288</v>
      </c>
      <c r="C534" s="16" t="s">
        <v>137</v>
      </c>
      <c r="D534" s="16" t="s">
        <v>179</v>
      </c>
      <c r="E534" s="16" t="s">
        <v>142</v>
      </c>
      <c r="F534" s="16" t="s">
        <v>33</v>
      </c>
      <c r="G534" s="16">
        <v>1330</v>
      </c>
      <c r="H534" s="16">
        <v>3480</v>
      </c>
      <c r="I534" s="17" t="s">
        <v>293</v>
      </c>
      <c r="J534" s="19">
        <v>20000000</v>
      </c>
      <c r="K534" s="19">
        <v>20000000</v>
      </c>
      <c r="L534" s="19">
        <v>0</v>
      </c>
      <c r="M534" s="19">
        <v>0</v>
      </c>
      <c r="N534" s="19">
        <v>0</v>
      </c>
      <c r="O534" s="19">
        <v>20000000</v>
      </c>
      <c r="P534" s="19">
        <v>0</v>
      </c>
      <c r="Q534" s="19">
        <v>0</v>
      </c>
      <c r="R534" s="19">
        <v>0</v>
      </c>
      <c r="S534" s="19">
        <v>0</v>
      </c>
      <c r="T534" s="19">
        <v>0</v>
      </c>
      <c r="U534" s="19">
        <v>0</v>
      </c>
      <c r="V534" s="19">
        <v>20000000</v>
      </c>
      <c r="W534" s="19">
        <v>0</v>
      </c>
      <c r="X534" s="19">
        <v>20000000</v>
      </c>
      <c r="Y534" s="20">
        <v>0</v>
      </c>
      <c r="Z534" s="20">
        <v>0</v>
      </c>
      <c r="AA534" s="20">
        <v>0</v>
      </c>
      <c r="AB534" s="21">
        <v>0</v>
      </c>
    </row>
    <row r="535" spans="1:28" ht="120" outlineLevel="2" x14ac:dyDescent="0.25">
      <c r="A535" s="15" t="s">
        <v>295</v>
      </c>
      <c r="B535" s="16" t="s">
        <v>30</v>
      </c>
      <c r="C535" s="16" t="s">
        <v>137</v>
      </c>
      <c r="D535" s="16" t="s">
        <v>138</v>
      </c>
      <c r="E535" s="16" t="s">
        <v>52</v>
      </c>
      <c r="F535" s="16" t="s">
        <v>33</v>
      </c>
      <c r="G535" s="16">
        <v>1310</v>
      </c>
      <c r="H535" s="16">
        <v>3480</v>
      </c>
      <c r="I535" s="17" t="s">
        <v>139</v>
      </c>
      <c r="J535" s="19">
        <v>9443681</v>
      </c>
      <c r="K535" s="19">
        <v>9443681</v>
      </c>
      <c r="L535" s="19">
        <v>0</v>
      </c>
      <c r="M535" s="19">
        <v>0</v>
      </c>
      <c r="N535" s="19">
        <v>0</v>
      </c>
      <c r="O535" s="19">
        <v>9443681</v>
      </c>
      <c r="P535" s="19">
        <v>0</v>
      </c>
      <c r="Q535" s="19">
        <v>6865406.6699999999</v>
      </c>
      <c r="R535" s="19">
        <v>0</v>
      </c>
      <c r="S535" s="19">
        <v>2578274.33</v>
      </c>
      <c r="T535" s="19">
        <v>2578274.33</v>
      </c>
      <c r="U535" s="19">
        <v>0</v>
      </c>
      <c r="V535" s="19">
        <v>0</v>
      </c>
      <c r="W535" s="19">
        <v>0</v>
      </c>
      <c r="X535" s="19">
        <v>0</v>
      </c>
      <c r="Y535" s="20">
        <v>0.27301582190249757</v>
      </c>
      <c r="Z535" s="20">
        <v>0.27301582190249757</v>
      </c>
      <c r="AA535" s="20">
        <v>0.72698417809750249</v>
      </c>
      <c r="AB535" s="21">
        <v>1</v>
      </c>
    </row>
    <row r="536" spans="1:28" ht="120" outlineLevel="2" x14ac:dyDescent="0.25">
      <c r="A536" s="15" t="s">
        <v>295</v>
      </c>
      <c r="B536" s="16" t="s">
        <v>30</v>
      </c>
      <c r="C536" s="16" t="s">
        <v>137</v>
      </c>
      <c r="D536" s="16" t="s">
        <v>138</v>
      </c>
      <c r="E536" s="16" t="s">
        <v>140</v>
      </c>
      <c r="F536" s="16" t="s">
        <v>33</v>
      </c>
      <c r="G536" s="16">
        <v>1310</v>
      </c>
      <c r="H536" s="16">
        <v>3480</v>
      </c>
      <c r="I536" s="17" t="s">
        <v>141</v>
      </c>
      <c r="J536" s="19">
        <v>3880336</v>
      </c>
      <c r="K536" s="19">
        <v>3880336</v>
      </c>
      <c r="L536" s="19">
        <v>0</v>
      </c>
      <c r="M536" s="19">
        <v>0</v>
      </c>
      <c r="N536" s="19">
        <v>0</v>
      </c>
      <c r="O536" s="19">
        <v>3880336</v>
      </c>
      <c r="P536" s="19">
        <v>0</v>
      </c>
      <c r="Q536" s="19">
        <v>2710254.73</v>
      </c>
      <c r="R536" s="19">
        <v>0</v>
      </c>
      <c r="S536" s="19">
        <v>1170081.27</v>
      </c>
      <c r="T536" s="19">
        <v>1170081.27</v>
      </c>
      <c r="U536" s="19">
        <v>0</v>
      </c>
      <c r="V536" s="19">
        <v>0</v>
      </c>
      <c r="W536" s="19">
        <v>0</v>
      </c>
      <c r="X536" s="19">
        <v>0</v>
      </c>
      <c r="Y536" s="20">
        <v>0.30154122478053447</v>
      </c>
      <c r="Z536" s="20">
        <v>0.30154122478053447</v>
      </c>
      <c r="AA536" s="20">
        <v>0.69845877521946553</v>
      </c>
      <c r="AB536" s="21">
        <v>1</v>
      </c>
    </row>
    <row r="537" spans="1:28" ht="75" outlineLevel="2" x14ac:dyDescent="0.25">
      <c r="A537" s="15" t="s">
        <v>295</v>
      </c>
      <c r="B537" s="16" t="s">
        <v>30</v>
      </c>
      <c r="C537" s="16" t="s">
        <v>137</v>
      </c>
      <c r="D537" s="16" t="s">
        <v>138</v>
      </c>
      <c r="E537" s="16" t="s">
        <v>142</v>
      </c>
      <c r="F537" s="16" t="s">
        <v>33</v>
      </c>
      <c r="G537" s="16">
        <v>1310</v>
      </c>
      <c r="H537" s="16">
        <v>3480</v>
      </c>
      <c r="I537" s="17" t="s">
        <v>143</v>
      </c>
      <c r="J537" s="19">
        <v>14924826</v>
      </c>
      <c r="K537" s="19">
        <v>14924826</v>
      </c>
      <c r="L537" s="19">
        <v>0</v>
      </c>
      <c r="M537" s="19">
        <v>0</v>
      </c>
      <c r="N537" s="19">
        <v>0</v>
      </c>
      <c r="O537" s="19">
        <v>14924826</v>
      </c>
      <c r="P537" s="19">
        <v>0</v>
      </c>
      <c r="Q537" s="19">
        <v>11275716.5</v>
      </c>
      <c r="R537" s="19">
        <v>0</v>
      </c>
      <c r="S537" s="19">
        <v>3649109.5</v>
      </c>
      <c r="T537" s="19">
        <v>3649109.5</v>
      </c>
      <c r="U537" s="19">
        <v>0</v>
      </c>
      <c r="V537" s="19">
        <v>0</v>
      </c>
      <c r="W537" s="19">
        <v>0</v>
      </c>
      <c r="X537" s="19">
        <v>0</v>
      </c>
      <c r="Y537" s="20">
        <v>0.24449929935531578</v>
      </c>
      <c r="Z537" s="20">
        <v>0.24449929935531578</v>
      </c>
      <c r="AA537" s="20">
        <v>0.75550070064468422</v>
      </c>
      <c r="AB537" s="21">
        <v>1</v>
      </c>
    </row>
    <row r="538" spans="1:28" ht="45" outlineLevel="2" x14ac:dyDescent="0.25">
      <c r="A538" s="15" t="s">
        <v>295</v>
      </c>
      <c r="B538" s="16" t="s">
        <v>30</v>
      </c>
      <c r="C538" s="16" t="s">
        <v>137</v>
      </c>
      <c r="D538" s="16" t="s">
        <v>174</v>
      </c>
      <c r="E538" s="16"/>
      <c r="F538" s="16" t="s">
        <v>33</v>
      </c>
      <c r="G538" s="16">
        <v>1320</v>
      </c>
      <c r="H538" s="16">
        <v>3480</v>
      </c>
      <c r="I538" s="17" t="s">
        <v>175</v>
      </c>
      <c r="J538" s="19">
        <v>12704965</v>
      </c>
      <c r="K538" s="19">
        <v>12704965</v>
      </c>
      <c r="L538" s="19">
        <v>0</v>
      </c>
      <c r="M538" s="19">
        <v>0</v>
      </c>
      <c r="N538" s="19">
        <v>0</v>
      </c>
      <c r="O538" s="19">
        <v>12704965</v>
      </c>
      <c r="P538" s="19">
        <v>0</v>
      </c>
      <c r="Q538" s="19">
        <v>0</v>
      </c>
      <c r="R538" s="19">
        <v>0</v>
      </c>
      <c r="S538" s="19">
        <v>2574576.63</v>
      </c>
      <c r="T538" s="19">
        <v>2574576.63</v>
      </c>
      <c r="U538" s="19">
        <v>10130388.369999999</v>
      </c>
      <c r="V538" s="19">
        <v>10130388.369999999</v>
      </c>
      <c r="W538" s="19">
        <v>0</v>
      </c>
      <c r="X538" s="19">
        <v>10130388.370000001</v>
      </c>
      <c r="Y538" s="20">
        <v>0.2026433469120143</v>
      </c>
      <c r="Z538" s="20">
        <v>0.2026433469120143</v>
      </c>
      <c r="AA538" s="20">
        <v>0</v>
      </c>
      <c r="AB538" s="21">
        <v>0.2026433469120143</v>
      </c>
    </row>
    <row r="539" spans="1:28" ht="120" outlineLevel="2" x14ac:dyDescent="0.25">
      <c r="A539" s="15" t="s">
        <v>303</v>
      </c>
      <c r="B539" s="16" t="s">
        <v>30</v>
      </c>
      <c r="C539" s="16" t="s">
        <v>137</v>
      </c>
      <c r="D539" s="16" t="s">
        <v>138</v>
      </c>
      <c r="E539" s="16" t="s">
        <v>52</v>
      </c>
      <c r="F539" s="16" t="s">
        <v>33</v>
      </c>
      <c r="G539" s="16">
        <v>1310</v>
      </c>
      <c r="H539" s="16">
        <v>3480</v>
      </c>
      <c r="I539" s="17" t="s">
        <v>139</v>
      </c>
      <c r="J539" s="19">
        <v>28190110</v>
      </c>
      <c r="K539" s="19">
        <v>28190110</v>
      </c>
      <c r="L539" s="19">
        <v>0</v>
      </c>
      <c r="M539" s="19">
        <v>0</v>
      </c>
      <c r="N539" s="19">
        <v>0</v>
      </c>
      <c r="O539" s="19">
        <v>28190110</v>
      </c>
      <c r="P539" s="19">
        <v>0</v>
      </c>
      <c r="Q539" s="19">
        <v>21195624.059999999</v>
      </c>
      <c r="R539" s="19">
        <v>0</v>
      </c>
      <c r="S539" s="19">
        <v>6994485.9400000004</v>
      </c>
      <c r="T539" s="19">
        <v>6994485.9400000004</v>
      </c>
      <c r="U539" s="19">
        <v>0</v>
      </c>
      <c r="V539" s="19">
        <v>0</v>
      </c>
      <c r="W539" s="19">
        <v>0</v>
      </c>
      <c r="X539" s="19">
        <v>9.3132257461547852E-10</v>
      </c>
      <c r="Y539" s="20">
        <v>0.24811843373438416</v>
      </c>
      <c r="Z539" s="20">
        <v>0.24811843373438416</v>
      </c>
      <c r="AA539" s="20">
        <v>0.75188156626561575</v>
      </c>
      <c r="AB539" s="21">
        <v>0.99999999999999989</v>
      </c>
    </row>
    <row r="540" spans="1:28" ht="120" outlineLevel="2" x14ac:dyDescent="0.25">
      <c r="A540" s="15" t="s">
        <v>303</v>
      </c>
      <c r="B540" s="16" t="s">
        <v>30</v>
      </c>
      <c r="C540" s="16" t="s">
        <v>137</v>
      </c>
      <c r="D540" s="16" t="s">
        <v>138</v>
      </c>
      <c r="E540" s="16" t="s">
        <v>140</v>
      </c>
      <c r="F540" s="16" t="s">
        <v>33</v>
      </c>
      <c r="G540" s="16">
        <v>1310</v>
      </c>
      <c r="H540" s="16">
        <v>3480</v>
      </c>
      <c r="I540" s="17" t="s">
        <v>141</v>
      </c>
      <c r="J540" s="19">
        <v>13825510</v>
      </c>
      <c r="K540" s="19">
        <v>13825510</v>
      </c>
      <c r="L540" s="19">
        <v>0</v>
      </c>
      <c r="M540" s="19">
        <v>0</v>
      </c>
      <c r="N540" s="19">
        <v>0</v>
      </c>
      <c r="O540" s="19">
        <v>13825510</v>
      </c>
      <c r="P540" s="19">
        <v>0</v>
      </c>
      <c r="Q540" s="19">
        <v>10005174.800000001</v>
      </c>
      <c r="R540" s="19">
        <v>0</v>
      </c>
      <c r="S540" s="19">
        <v>3820335.2</v>
      </c>
      <c r="T540" s="19">
        <v>3820335.2</v>
      </c>
      <c r="U540" s="19">
        <v>0</v>
      </c>
      <c r="V540" s="19">
        <v>0</v>
      </c>
      <c r="W540" s="19">
        <v>0</v>
      </c>
      <c r="X540" s="19">
        <v>-9.3132257461547852E-10</v>
      </c>
      <c r="Y540" s="20">
        <v>0.27632508312532417</v>
      </c>
      <c r="Z540" s="20">
        <v>0.27632508312532417</v>
      </c>
      <c r="AA540" s="20">
        <v>0.72367491687467589</v>
      </c>
      <c r="AB540" s="21">
        <v>1</v>
      </c>
    </row>
    <row r="541" spans="1:28" ht="75" outlineLevel="2" x14ac:dyDescent="0.25">
      <c r="A541" s="15" t="s">
        <v>303</v>
      </c>
      <c r="B541" s="16" t="s">
        <v>30</v>
      </c>
      <c r="C541" s="16" t="s">
        <v>137</v>
      </c>
      <c r="D541" s="16" t="s">
        <v>138</v>
      </c>
      <c r="E541" s="16" t="s">
        <v>142</v>
      </c>
      <c r="F541" s="16" t="s">
        <v>33</v>
      </c>
      <c r="G541" s="16">
        <v>1310</v>
      </c>
      <c r="H541" s="16">
        <v>3480</v>
      </c>
      <c r="I541" s="17" t="s">
        <v>143</v>
      </c>
      <c r="J541" s="19">
        <v>58634093</v>
      </c>
      <c r="K541" s="19">
        <v>58634093</v>
      </c>
      <c r="L541" s="19">
        <v>0</v>
      </c>
      <c r="M541" s="19">
        <v>0</v>
      </c>
      <c r="N541" s="19">
        <v>0</v>
      </c>
      <c r="O541" s="19">
        <v>58634093</v>
      </c>
      <c r="P541" s="19">
        <v>0</v>
      </c>
      <c r="Q541" s="19">
        <v>46278196.920000002</v>
      </c>
      <c r="R541" s="19">
        <v>0</v>
      </c>
      <c r="S541" s="19">
        <v>12355896.08</v>
      </c>
      <c r="T541" s="19">
        <v>12355896.08</v>
      </c>
      <c r="U541" s="19">
        <v>0</v>
      </c>
      <c r="V541" s="19">
        <v>0</v>
      </c>
      <c r="W541" s="19">
        <v>0</v>
      </c>
      <c r="X541" s="19">
        <v>-1.862645149230957E-9</v>
      </c>
      <c r="Y541" s="20">
        <v>0.21072886861232765</v>
      </c>
      <c r="Z541" s="20">
        <v>0.21072886861232765</v>
      </c>
      <c r="AA541" s="20">
        <v>0.78927113138767235</v>
      </c>
      <c r="AB541" s="21">
        <v>1</v>
      </c>
    </row>
    <row r="542" spans="1:28" ht="45" outlineLevel="2" x14ac:dyDescent="0.25">
      <c r="A542" s="15" t="s">
        <v>303</v>
      </c>
      <c r="B542" s="16" t="s">
        <v>30</v>
      </c>
      <c r="C542" s="16" t="s">
        <v>137</v>
      </c>
      <c r="D542" s="16" t="s">
        <v>174</v>
      </c>
      <c r="E542" s="16"/>
      <c r="F542" s="16" t="s">
        <v>33</v>
      </c>
      <c r="G542" s="16">
        <v>1320</v>
      </c>
      <c r="H542" s="16">
        <v>3480</v>
      </c>
      <c r="I542" s="17" t="s">
        <v>175</v>
      </c>
      <c r="J542" s="19">
        <v>31512388</v>
      </c>
      <c r="K542" s="19">
        <v>31512388</v>
      </c>
      <c r="L542" s="19">
        <v>0</v>
      </c>
      <c r="M542" s="19">
        <v>0</v>
      </c>
      <c r="N542" s="19">
        <v>0</v>
      </c>
      <c r="O542" s="19">
        <v>31512388</v>
      </c>
      <c r="P542" s="19">
        <v>0</v>
      </c>
      <c r="Q542" s="19">
        <v>0</v>
      </c>
      <c r="R542" s="19">
        <v>0</v>
      </c>
      <c r="S542" s="19">
        <v>5581875.6299999999</v>
      </c>
      <c r="T542" s="19">
        <v>5581875.6299999999</v>
      </c>
      <c r="U542" s="19">
        <v>25930512.370000001</v>
      </c>
      <c r="V542" s="19">
        <v>25930512.370000001</v>
      </c>
      <c r="W542" s="19">
        <v>0</v>
      </c>
      <c r="X542" s="19">
        <v>25930512.370000001</v>
      </c>
      <c r="Y542" s="20">
        <v>0.17713273998784224</v>
      </c>
      <c r="Z542" s="20">
        <v>0.17713273998784224</v>
      </c>
      <c r="AA542" s="20">
        <v>0</v>
      </c>
      <c r="AB542" s="21">
        <v>0.17713273998784224</v>
      </c>
    </row>
    <row r="543" spans="1:28" ht="120" outlineLevel="2" x14ac:dyDescent="0.25">
      <c r="A543" s="15" t="s">
        <v>309</v>
      </c>
      <c r="B543" s="16" t="s">
        <v>30</v>
      </c>
      <c r="C543" s="16" t="s">
        <v>137</v>
      </c>
      <c r="D543" s="16" t="s">
        <v>138</v>
      </c>
      <c r="E543" s="16" t="s">
        <v>52</v>
      </c>
      <c r="F543" s="16" t="s">
        <v>33</v>
      </c>
      <c r="G543" s="16">
        <v>1310</v>
      </c>
      <c r="H543" s="16">
        <v>3480</v>
      </c>
      <c r="I543" s="17" t="s">
        <v>139</v>
      </c>
      <c r="J543" s="19">
        <v>7160195</v>
      </c>
      <c r="K543" s="19">
        <v>7160195</v>
      </c>
      <c r="L543" s="19">
        <v>0</v>
      </c>
      <c r="M543" s="19">
        <v>0</v>
      </c>
      <c r="N543" s="19">
        <v>0</v>
      </c>
      <c r="O543" s="19">
        <v>7160195</v>
      </c>
      <c r="P543" s="19">
        <v>0</v>
      </c>
      <c r="Q543" s="19">
        <v>5553469.7999999998</v>
      </c>
      <c r="R543" s="19">
        <v>0</v>
      </c>
      <c r="S543" s="19">
        <v>1606725.2</v>
      </c>
      <c r="T543" s="19">
        <v>1606725.2</v>
      </c>
      <c r="U543" s="19">
        <v>0</v>
      </c>
      <c r="V543" s="19">
        <v>0</v>
      </c>
      <c r="W543" s="19">
        <v>0</v>
      </c>
      <c r="X543" s="19">
        <v>2.3283064365386963E-10</v>
      </c>
      <c r="Y543" s="20">
        <v>0.22439684952714276</v>
      </c>
      <c r="Z543" s="20">
        <v>0.22439684952714276</v>
      </c>
      <c r="AA543" s="20">
        <v>0.77560315047285722</v>
      </c>
      <c r="AB543" s="21">
        <v>1</v>
      </c>
    </row>
    <row r="544" spans="1:28" ht="120" outlineLevel="2" x14ac:dyDescent="0.25">
      <c r="A544" s="15" t="s">
        <v>309</v>
      </c>
      <c r="B544" s="16" t="s">
        <v>30</v>
      </c>
      <c r="C544" s="16" t="s">
        <v>137</v>
      </c>
      <c r="D544" s="16" t="s">
        <v>138</v>
      </c>
      <c r="E544" s="16" t="s">
        <v>140</v>
      </c>
      <c r="F544" s="16" t="s">
        <v>33</v>
      </c>
      <c r="G544" s="16">
        <v>1310</v>
      </c>
      <c r="H544" s="16">
        <v>3480</v>
      </c>
      <c r="I544" s="17" t="s">
        <v>141</v>
      </c>
      <c r="J544" s="19">
        <v>3219476</v>
      </c>
      <c r="K544" s="19">
        <v>3219476</v>
      </c>
      <c r="L544" s="19">
        <v>0</v>
      </c>
      <c r="M544" s="19">
        <v>0</v>
      </c>
      <c r="N544" s="19">
        <v>0</v>
      </c>
      <c r="O544" s="19">
        <v>3219476</v>
      </c>
      <c r="P544" s="19">
        <v>0</v>
      </c>
      <c r="Q544" s="19">
        <v>2292191.46</v>
      </c>
      <c r="R544" s="19">
        <v>0</v>
      </c>
      <c r="S544" s="19">
        <v>927284.54</v>
      </c>
      <c r="T544" s="19">
        <v>927284.54</v>
      </c>
      <c r="U544" s="19">
        <v>0</v>
      </c>
      <c r="V544" s="19">
        <v>0</v>
      </c>
      <c r="W544" s="19">
        <v>0</v>
      </c>
      <c r="X544" s="19">
        <v>0</v>
      </c>
      <c r="Y544" s="20">
        <v>0.28802343611196357</v>
      </c>
      <c r="Z544" s="20">
        <v>0.28802343611196357</v>
      </c>
      <c r="AA544" s="20">
        <v>0.71197656388803643</v>
      </c>
      <c r="AB544" s="21">
        <v>1</v>
      </c>
    </row>
    <row r="545" spans="1:28" ht="75" outlineLevel="2" x14ac:dyDescent="0.25">
      <c r="A545" s="15" t="s">
        <v>309</v>
      </c>
      <c r="B545" s="16" t="s">
        <v>30</v>
      </c>
      <c r="C545" s="16" t="s">
        <v>137</v>
      </c>
      <c r="D545" s="16" t="s">
        <v>138</v>
      </c>
      <c r="E545" s="16" t="s">
        <v>142</v>
      </c>
      <c r="F545" s="16" t="s">
        <v>33</v>
      </c>
      <c r="G545" s="16">
        <v>1310</v>
      </c>
      <c r="H545" s="16">
        <v>3480</v>
      </c>
      <c r="I545" s="17" t="s">
        <v>143</v>
      </c>
      <c r="J545" s="19">
        <v>13058116</v>
      </c>
      <c r="K545" s="19">
        <v>13058116</v>
      </c>
      <c r="L545" s="19">
        <v>0</v>
      </c>
      <c r="M545" s="19">
        <v>0</v>
      </c>
      <c r="N545" s="19">
        <v>0</v>
      </c>
      <c r="O545" s="19">
        <v>13058116</v>
      </c>
      <c r="P545" s="19">
        <v>0</v>
      </c>
      <c r="Q545" s="19">
        <v>10094878.220000001</v>
      </c>
      <c r="R545" s="19">
        <v>0</v>
      </c>
      <c r="S545" s="19">
        <v>2963237.78</v>
      </c>
      <c r="T545" s="19">
        <v>2963237.78</v>
      </c>
      <c r="U545" s="19">
        <v>0</v>
      </c>
      <c r="V545" s="19">
        <v>0</v>
      </c>
      <c r="W545" s="19">
        <v>0</v>
      </c>
      <c r="X545" s="19">
        <v>-4.6566128730773926E-10</v>
      </c>
      <c r="Y545" s="20">
        <v>0.22692689971508906</v>
      </c>
      <c r="Z545" s="20">
        <v>0.22692689971508906</v>
      </c>
      <c r="AA545" s="20">
        <v>0.77307310028491094</v>
      </c>
      <c r="AB545" s="21">
        <v>1</v>
      </c>
    </row>
    <row r="546" spans="1:28" ht="45" outlineLevel="2" x14ac:dyDescent="0.25">
      <c r="A546" s="15" t="s">
        <v>309</v>
      </c>
      <c r="B546" s="16" t="s">
        <v>30</v>
      </c>
      <c r="C546" s="16" t="s">
        <v>137</v>
      </c>
      <c r="D546" s="16" t="s">
        <v>174</v>
      </c>
      <c r="E546" s="16"/>
      <c r="F546" s="16" t="s">
        <v>33</v>
      </c>
      <c r="G546" s="16">
        <v>1320</v>
      </c>
      <c r="H546" s="16">
        <v>3480</v>
      </c>
      <c r="I546" s="17" t="s">
        <v>175</v>
      </c>
      <c r="J546" s="19">
        <v>9139276</v>
      </c>
      <c r="K546" s="19">
        <v>9139276</v>
      </c>
      <c r="L546" s="19">
        <v>0</v>
      </c>
      <c r="M546" s="19">
        <v>0</v>
      </c>
      <c r="N546" s="19">
        <v>0</v>
      </c>
      <c r="O546" s="19">
        <v>9139276</v>
      </c>
      <c r="P546" s="19">
        <v>0</v>
      </c>
      <c r="Q546" s="19">
        <v>0</v>
      </c>
      <c r="R546" s="19">
        <v>0</v>
      </c>
      <c r="S546" s="19">
        <v>970895.52</v>
      </c>
      <c r="T546" s="19">
        <v>970895.52</v>
      </c>
      <c r="U546" s="19">
        <v>8168380.4800000004</v>
      </c>
      <c r="V546" s="19">
        <v>8168380.4800000004</v>
      </c>
      <c r="W546" s="19">
        <v>0</v>
      </c>
      <c r="X546" s="19">
        <v>8168380.4800000004</v>
      </c>
      <c r="Y546" s="20">
        <v>0.10623330775873276</v>
      </c>
      <c r="Z546" s="20">
        <v>0.10623330775873276</v>
      </c>
      <c r="AA546" s="20">
        <v>0</v>
      </c>
      <c r="AB546" s="21">
        <v>0.10623330775873276</v>
      </c>
    </row>
    <row r="547" spans="1:28" ht="120" outlineLevel="2" x14ac:dyDescent="0.25">
      <c r="A547" s="15" t="s">
        <v>312</v>
      </c>
      <c r="B547" s="16" t="s">
        <v>30</v>
      </c>
      <c r="C547" s="16" t="s">
        <v>137</v>
      </c>
      <c r="D547" s="16" t="s">
        <v>138</v>
      </c>
      <c r="E547" s="16" t="s">
        <v>52</v>
      </c>
      <c r="F547" s="16" t="s">
        <v>33</v>
      </c>
      <c r="G547" s="16">
        <v>1310</v>
      </c>
      <c r="H547" s="16">
        <v>3480</v>
      </c>
      <c r="I547" s="17" t="s">
        <v>139</v>
      </c>
      <c r="J547" s="19">
        <v>65231849</v>
      </c>
      <c r="K547" s="19">
        <v>65231849</v>
      </c>
      <c r="L547" s="19">
        <v>0</v>
      </c>
      <c r="M547" s="19">
        <v>0</v>
      </c>
      <c r="N547" s="19">
        <v>0</v>
      </c>
      <c r="O547" s="19">
        <v>65231849</v>
      </c>
      <c r="P547" s="19">
        <v>0</v>
      </c>
      <c r="Q547" s="19">
        <v>49218004.119999997</v>
      </c>
      <c r="R547" s="19">
        <v>0</v>
      </c>
      <c r="S547" s="19">
        <v>16013844.880000001</v>
      </c>
      <c r="T547" s="19">
        <v>16013844.880000001</v>
      </c>
      <c r="U547" s="19">
        <v>0</v>
      </c>
      <c r="V547" s="19">
        <v>0</v>
      </c>
      <c r="W547" s="19">
        <v>0</v>
      </c>
      <c r="X547" s="19">
        <v>1.862645149230957E-9</v>
      </c>
      <c r="Y547" s="20">
        <v>0.24549119985852311</v>
      </c>
      <c r="Z547" s="20">
        <v>0.24549119985852311</v>
      </c>
      <c r="AA547" s="20">
        <v>0.75450880014147681</v>
      </c>
      <c r="AB547" s="21">
        <v>0.99999999999999989</v>
      </c>
    </row>
    <row r="548" spans="1:28" ht="120" outlineLevel="2" x14ac:dyDescent="0.25">
      <c r="A548" s="15" t="s">
        <v>312</v>
      </c>
      <c r="B548" s="16" t="s">
        <v>30</v>
      </c>
      <c r="C548" s="16" t="s">
        <v>137</v>
      </c>
      <c r="D548" s="16" t="s">
        <v>138</v>
      </c>
      <c r="E548" s="16" t="s">
        <v>140</v>
      </c>
      <c r="F548" s="16" t="s">
        <v>33</v>
      </c>
      <c r="G548" s="16">
        <v>1310</v>
      </c>
      <c r="H548" s="16">
        <v>3480</v>
      </c>
      <c r="I548" s="17" t="s">
        <v>141</v>
      </c>
      <c r="J548" s="19">
        <v>59824052</v>
      </c>
      <c r="K548" s="19">
        <v>59824052</v>
      </c>
      <c r="L548" s="19">
        <v>0</v>
      </c>
      <c r="M548" s="19">
        <v>0</v>
      </c>
      <c r="N548" s="19">
        <v>0</v>
      </c>
      <c r="O548" s="19">
        <v>59824052</v>
      </c>
      <c r="P548" s="19">
        <v>0</v>
      </c>
      <c r="Q548" s="19">
        <v>42679894.289999999</v>
      </c>
      <c r="R548" s="19">
        <v>0</v>
      </c>
      <c r="S548" s="19">
        <v>17144157.710000001</v>
      </c>
      <c r="T548" s="19">
        <v>17144157.710000001</v>
      </c>
      <c r="U548" s="19">
        <v>0</v>
      </c>
      <c r="V548" s="19">
        <v>0</v>
      </c>
      <c r="W548" s="19">
        <v>0</v>
      </c>
      <c r="X548" s="19">
        <v>0</v>
      </c>
      <c r="Y548" s="20">
        <v>0.28657633739018551</v>
      </c>
      <c r="Z548" s="20">
        <v>0.28657633739018551</v>
      </c>
      <c r="AA548" s="20">
        <v>0.71342366260981449</v>
      </c>
      <c r="AB548" s="21">
        <v>1</v>
      </c>
    </row>
    <row r="549" spans="1:28" ht="75" outlineLevel="2" x14ac:dyDescent="0.25">
      <c r="A549" s="15" t="s">
        <v>312</v>
      </c>
      <c r="B549" s="16" t="s">
        <v>30</v>
      </c>
      <c r="C549" s="16" t="s">
        <v>137</v>
      </c>
      <c r="D549" s="16" t="s">
        <v>138</v>
      </c>
      <c r="E549" s="16" t="s">
        <v>142</v>
      </c>
      <c r="F549" s="16" t="s">
        <v>33</v>
      </c>
      <c r="G549" s="16">
        <v>1310</v>
      </c>
      <c r="H549" s="16">
        <v>3480</v>
      </c>
      <c r="I549" s="17" t="s">
        <v>143</v>
      </c>
      <c r="J549" s="19">
        <v>310463195</v>
      </c>
      <c r="K549" s="19">
        <v>310463195</v>
      </c>
      <c r="L549" s="19">
        <v>0</v>
      </c>
      <c r="M549" s="19">
        <v>0</v>
      </c>
      <c r="N549" s="19">
        <v>0</v>
      </c>
      <c r="O549" s="19">
        <v>310463195</v>
      </c>
      <c r="P549" s="19">
        <v>0</v>
      </c>
      <c r="Q549" s="19">
        <v>245990909.66</v>
      </c>
      <c r="R549" s="19">
        <v>0</v>
      </c>
      <c r="S549" s="19">
        <v>64472285.340000004</v>
      </c>
      <c r="T549" s="19">
        <v>64472285.340000004</v>
      </c>
      <c r="U549" s="19">
        <v>0</v>
      </c>
      <c r="V549" s="19">
        <v>0</v>
      </c>
      <c r="W549" s="19">
        <v>0</v>
      </c>
      <c r="X549" s="19">
        <v>0</v>
      </c>
      <c r="Y549" s="20">
        <v>0.2076648259063365</v>
      </c>
      <c r="Z549" s="20">
        <v>0.2076648259063365</v>
      </c>
      <c r="AA549" s="20">
        <v>0.7923351740936635</v>
      </c>
      <c r="AB549" s="21">
        <v>1</v>
      </c>
    </row>
    <row r="550" spans="1:28" ht="45" outlineLevel="2" x14ac:dyDescent="0.25">
      <c r="A550" s="15" t="s">
        <v>312</v>
      </c>
      <c r="B550" s="16" t="s">
        <v>30</v>
      </c>
      <c r="C550" s="16" t="s">
        <v>137</v>
      </c>
      <c r="D550" s="16" t="s">
        <v>174</v>
      </c>
      <c r="E550" s="16"/>
      <c r="F550" s="16" t="s">
        <v>33</v>
      </c>
      <c r="G550" s="16">
        <v>1320</v>
      </c>
      <c r="H550" s="16">
        <v>3480</v>
      </c>
      <c r="I550" s="17" t="s">
        <v>175</v>
      </c>
      <c r="J550" s="19">
        <v>256968504</v>
      </c>
      <c r="K550" s="19">
        <v>256968504</v>
      </c>
      <c r="L550" s="19">
        <v>0</v>
      </c>
      <c r="M550" s="19">
        <v>0</v>
      </c>
      <c r="N550" s="19">
        <v>0</v>
      </c>
      <c r="O550" s="19">
        <v>256968504</v>
      </c>
      <c r="P550" s="19">
        <v>0</v>
      </c>
      <c r="Q550" s="19">
        <v>0</v>
      </c>
      <c r="R550" s="19">
        <v>0</v>
      </c>
      <c r="S550" s="19">
        <v>62723606.270000003</v>
      </c>
      <c r="T550" s="19">
        <v>62723606.270000003</v>
      </c>
      <c r="U550" s="19">
        <v>194244897.72999999</v>
      </c>
      <c r="V550" s="19">
        <v>194244897.72999999</v>
      </c>
      <c r="W550" s="19">
        <v>0</v>
      </c>
      <c r="X550" s="19">
        <v>194244897.72999999</v>
      </c>
      <c r="Y550" s="20">
        <v>0.24409063871111614</v>
      </c>
      <c r="Z550" s="20">
        <v>0.24409063871111614</v>
      </c>
      <c r="AA550" s="20">
        <v>0</v>
      </c>
      <c r="AB550" s="21">
        <v>0.24409063871111614</v>
      </c>
    </row>
    <row r="551" spans="1:28" ht="120" outlineLevel="2" x14ac:dyDescent="0.25">
      <c r="A551" s="15" t="s">
        <v>317</v>
      </c>
      <c r="B551" s="16" t="s">
        <v>30</v>
      </c>
      <c r="C551" s="16" t="s">
        <v>137</v>
      </c>
      <c r="D551" s="16" t="s">
        <v>138</v>
      </c>
      <c r="E551" s="16" t="s">
        <v>52</v>
      </c>
      <c r="F551" s="16" t="s">
        <v>33</v>
      </c>
      <c r="G551" s="16">
        <v>1310</v>
      </c>
      <c r="H551" s="16">
        <v>3460</v>
      </c>
      <c r="I551" s="17" t="s">
        <v>139</v>
      </c>
      <c r="J551" s="19">
        <v>5928544</v>
      </c>
      <c r="K551" s="19">
        <v>5928544</v>
      </c>
      <c r="L551" s="19">
        <v>0</v>
      </c>
      <c r="M551" s="19">
        <v>0</v>
      </c>
      <c r="N551" s="19">
        <v>0</v>
      </c>
      <c r="O551" s="19">
        <v>5928544</v>
      </c>
      <c r="P551" s="19">
        <v>0</v>
      </c>
      <c r="Q551" s="19">
        <v>4748701.8</v>
      </c>
      <c r="R551" s="19">
        <v>0</v>
      </c>
      <c r="S551" s="19">
        <v>1179842.2</v>
      </c>
      <c r="T551" s="19">
        <v>1179842.2</v>
      </c>
      <c r="U551" s="19">
        <v>0</v>
      </c>
      <c r="V551" s="19">
        <v>0</v>
      </c>
      <c r="W551" s="19">
        <v>0</v>
      </c>
      <c r="X551" s="19">
        <v>2.3283064365386963E-10</v>
      </c>
      <c r="Y551" s="20">
        <v>0.19901044843388191</v>
      </c>
      <c r="Z551" s="20">
        <v>0.19901044843388191</v>
      </c>
      <c r="AA551" s="20">
        <v>0.80098955156611806</v>
      </c>
      <c r="AB551" s="21">
        <v>1</v>
      </c>
    </row>
    <row r="552" spans="1:28" ht="120" outlineLevel="2" x14ac:dyDescent="0.25">
      <c r="A552" s="15" t="s">
        <v>317</v>
      </c>
      <c r="B552" s="16" t="s">
        <v>30</v>
      </c>
      <c r="C552" s="16" t="s">
        <v>137</v>
      </c>
      <c r="D552" s="16" t="s">
        <v>138</v>
      </c>
      <c r="E552" s="16" t="s">
        <v>140</v>
      </c>
      <c r="F552" s="16" t="s">
        <v>33</v>
      </c>
      <c r="G552" s="16">
        <v>1310</v>
      </c>
      <c r="H552" s="16">
        <v>3460</v>
      </c>
      <c r="I552" s="17" t="s">
        <v>141</v>
      </c>
      <c r="J552" s="19">
        <v>2472865</v>
      </c>
      <c r="K552" s="19">
        <v>2472865</v>
      </c>
      <c r="L552" s="19">
        <v>0</v>
      </c>
      <c r="M552" s="19">
        <v>0</v>
      </c>
      <c r="N552" s="19">
        <v>0</v>
      </c>
      <c r="O552" s="19">
        <v>2472865</v>
      </c>
      <c r="P552" s="19">
        <v>0</v>
      </c>
      <c r="Q552" s="19">
        <v>1768509.27</v>
      </c>
      <c r="R552" s="19">
        <v>0</v>
      </c>
      <c r="S552" s="19">
        <v>704355.73</v>
      </c>
      <c r="T552" s="19">
        <v>704355.73</v>
      </c>
      <c r="U552" s="19">
        <v>0</v>
      </c>
      <c r="V552" s="19">
        <v>0</v>
      </c>
      <c r="W552" s="19">
        <v>0</v>
      </c>
      <c r="X552" s="19">
        <v>0</v>
      </c>
      <c r="Y552" s="20">
        <v>0.28483387892181738</v>
      </c>
      <c r="Z552" s="20">
        <v>0.28483387892181738</v>
      </c>
      <c r="AA552" s="20">
        <v>0.71516612107818256</v>
      </c>
      <c r="AB552" s="21">
        <v>1</v>
      </c>
    </row>
    <row r="553" spans="1:28" ht="75" outlineLevel="2" x14ac:dyDescent="0.25">
      <c r="A553" s="15" t="s">
        <v>317</v>
      </c>
      <c r="B553" s="16" t="s">
        <v>30</v>
      </c>
      <c r="C553" s="16" t="s">
        <v>137</v>
      </c>
      <c r="D553" s="16" t="s">
        <v>138</v>
      </c>
      <c r="E553" s="16" t="s">
        <v>142</v>
      </c>
      <c r="F553" s="16" t="s">
        <v>33</v>
      </c>
      <c r="G553" s="16">
        <v>1310</v>
      </c>
      <c r="H553" s="16">
        <v>3460</v>
      </c>
      <c r="I553" s="17" t="s">
        <v>143</v>
      </c>
      <c r="J553" s="19">
        <v>9601050</v>
      </c>
      <c r="K553" s="19">
        <v>9601050</v>
      </c>
      <c r="L553" s="19">
        <v>0</v>
      </c>
      <c r="M553" s="19">
        <v>0</v>
      </c>
      <c r="N553" s="19">
        <v>0</v>
      </c>
      <c r="O553" s="19">
        <v>9601050</v>
      </c>
      <c r="P553" s="19">
        <v>0</v>
      </c>
      <c r="Q553" s="19">
        <v>7046428.5499999998</v>
      </c>
      <c r="R553" s="19">
        <v>0</v>
      </c>
      <c r="S553" s="19">
        <v>2554621.4500000002</v>
      </c>
      <c r="T553" s="19">
        <v>2554621.4500000002</v>
      </c>
      <c r="U553" s="19">
        <v>0</v>
      </c>
      <c r="V553" s="19">
        <v>0</v>
      </c>
      <c r="W553" s="19">
        <v>0</v>
      </c>
      <c r="X553" s="19">
        <v>0</v>
      </c>
      <c r="Y553" s="20">
        <v>0.2660772988371064</v>
      </c>
      <c r="Z553" s="20">
        <v>0.2660772988371064</v>
      </c>
      <c r="AA553" s="20">
        <v>0.7339227011628936</v>
      </c>
      <c r="AB553" s="21">
        <v>1</v>
      </c>
    </row>
    <row r="554" spans="1:28" ht="150" outlineLevel="2" x14ac:dyDescent="0.25">
      <c r="A554" s="15" t="s">
        <v>317</v>
      </c>
      <c r="B554" s="16" t="s">
        <v>30</v>
      </c>
      <c r="C554" s="16" t="s">
        <v>137</v>
      </c>
      <c r="D554" s="16" t="s">
        <v>138</v>
      </c>
      <c r="E554" s="16" t="s">
        <v>273</v>
      </c>
      <c r="F554" s="16" t="s">
        <v>33</v>
      </c>
      <c r="G554" s="16">
        <v>1310</v>
      </c>
      <c r="H554" s="16">
        <v>3460</v>
      </c>
      <c r="I554" s="17" t="s">
        <v>319</v>
      </c>
      <c r="J554" s="19">
        <v>49760046333</v>
      </c>
      <c r="K554" s="19">
        <v>49760046333</v>
      </c>
      <c r="L554" s="19">
        <v>0</v>
      </c>
      <c r="M554" s="19">
        <v>0</v>
      </c>
      <c r="N554" s="19">
        <v>0</v>
      </c>
      <c r="O554" s="19">
        <v>49760046333</v>
      </c>
      <c r="P554" s="19">
        <v>0</v>
      </c>
      <c r="Q554" s="19">
        <v>0</v>
      </c>
      <c r="R554" s="19">
        <v>0</v>
      </c>
      <c r="S554" s="19">
        <v>12440011584</v>
      </c>
      <c r="T554" s="19">
        <v>12440011584</v>
      </c>
      <c r="U554" s="19">
        <v>2000000000</v>
      </c>
      <c r="V554" s="19">
        <v>37320034749</v>
      </c>
      <c r="W554" s="19">
        <v>2000000000</v>
      </c>
      <c r="X554" s="19">
        <v>35320034749</v>
      </c>
      <c r="Y554" s="20">
        <v>0.25000000001507233</v>
      </c>
      <c r="Z554" s="20">
        <v>0.25000000001507233</v>
      </c>
      <c r="AA554" s="20">
        <v>0</v>
      </c>
      <c r="AB554" s="21">
        <v>0.25000000001507233</v>
      </c>
    </row>
    <row r="555" spans="1:28" ht="150" outlineLevel="2" x14ac:dyDescent="0.25">
      <c r="A555" s="15" t="s">
        <v>317</v>
      </c>
      <c r="B555" s="16" t="s">
        <v>30</v>
      </c>
      <c r="C555" s="16" t="s">
        <v>137</v>
      </c>
      <c r="D555" s="16" t="s">
        <v>138</v>
      </c>
      <c r="E555" s="16" t="s">
        <v>273</v>
      </c>
      <c r="F555" s="16">
        <v>280</v>
      </c>
      <c r="G555" s="16">
        <v>1310</v>
      </c>
      <c r="H555" s="16">
        <v>3460</v>
      </c>
      <c r="I555" s="17" t="s">
        <v>319</v>
      </c>
      <c r="J555" s="19">
        <v>0</v>
      </c>
      <c r="K555" s="19">
        <v>12193824168</v>
      </c>
      <c r="L555" s="19">
        <v>0</v>
      </c>
      <c r="M555" s="19">
        <v>0</v>
      </c>
      <c r="N555" s="19">
        <v>0</v>
      </c>
      <c r="O555" s="19">
        <v>12193824168</v>
      </c>
      <c r="P555" s="19">
        <v>0</v>
      </c>
      <c r="Q555" s="19">
        <v>0</v>
      </c>
      <c r="R555" s="19">
        <v>0</v>
      </c>
      <c r="S555" s="19">
        <v>0</v>
      </c>
      <c r="T555" s="19">
        <v>0</v>
      </c>
      <c r="U555" s="19">
        <v>0</v>
      </c>
      <c r="V555" s="19">
        <v>12193824168</v>
      </c>
      <c r="W555" s="19">
        <v>0</v>
      </c>
      <c r="X555" s="19">
        <v>12193824168</v>
      </c>
      <c r="Y555" s="20">
        <v>0</v>
      </c>
      <c r="Z555" s="20">
        <v>0</v>
      </c>
      <c r="AA555" s="20">
        <v>0</v>
      </c>
      <c r="AB555" s="21">
        <v>0</v>
      </c>
    </row>
    <row r="556" spans="1:28" ht="150" outlineLevel="2" x14ac:dyDescent="0.25">
      <c r="A556" s="15" t="s">
        <v>317</v>
      </c>
      <c r="B556" s="16" t="s">
        <v>30</v>
      </c>
      <c r="C556" s="16" t="s">
        <v>137</v>
      </c>
      <c r="D556" s="16" t="s">
        <v>138</v>
      </c>
      <c r="E556" s="16" t="s">
        <v>275</v>
      </c>
      <c r="F556" s="16" t="s">
        <v>33</v>
      </c>
      <c r="G556" s="16">
        <v>1310</v>
      </c>
      <c r="H556" s="16">
        <v>3460</v>
      </c>
      <c r="I556" s="17" t="s">
        <v>320</v>
      </c>
      <c r="J556" s="19">
        <v>100000000</v>
      </c>
      <c r="K556" s="19">
        <v>100000000</v>
      </c>
      <c r="L556" s="19">
        <v>0</v>
      </c>
      <c r="M556" s="19">
        <v>0</v>
      </c>
      <c r="N556" s="19">
        <v>0</v>
      </c>
      <c r="O556" s="19">
        <v>100000000</v>
      </c>
      <c r="P556" s="19">
        <v>0</v>
      </c>
      <c r="Q556" s="19">
        <v>50000000</v>
      </c>
      <c r="R556" s="19">
        <v>0</v>
      </c>
      <c r="S556" s="19">
        <v>0</v>
      </c>
      <c r="T556" s="19">
        <v>0</v>
      </c>
      <c r="U556" s="19">
        <v>0</v>
      </c>
      <c r="V556" s="19">
        <v>50000000</v>
      </c>
      <c r="W556" s="19">
        <v>0</v>
      </c>
      <c r="X556" s="19">
        <v>50000000</v>
      </c>
      <c r="Y556" s="20">
        <v>0</v>
      </c>
      <c r="Z556" s="20">
        <v>0</v>
      </c>
      <c r="AA556" s="20">
        <v>0.5</v>
      </c>
      <c r="AB556" s="21">
        <v>0.5</v>
      </c>
    </row>
    <row r="557" spans="1:28" ht="105" outlineLevel="2" x14ac:dyDescent="0.25">
      <c r="A557" s="15" t="s">
        <v>317</v>
      </c>
      <c r="B557" s="16" t="s">
        <v>30</v>
      </c>
      <c r="C557" s="16" t="s">
        <v>137</v>
      </c>
      <c r="D557" s="16" t="s">
        <v>138</v>
      </c>
      <c r="E557" s="16" t="s">
        <v>321</v>
      </c>
      <c r="F557" s="16" t="s">
        <v>33</v>
      </c>
      <c r="G557" s="16">
        <v>1310</v>
      </c>
      <c r="H557" s="16">
        <v>3460</v>
      </c>
      <c r="I557" s="17" t="s">
        <v>322</v>
      </c>
      <c r="J557" s="19">
        <v>44000000000</v>
      </c>
      <c r="K557" s="19">
        <v>44000000000</v>
      </c>
      <c r="L557" s="19">
        <v>0</v>
      </c>
      <c r="M557" s="19">
        <v>0</v>
      </c>
      <c r="N557" s="19">
        <v>26981471</v>
      </c>
      <c r="O557" s="19">
        <v>44000000000</v>
      </c>
      <c r="P557" s="19">
        <v>0</v>
      </c>
      <c r="Q557" s="19">
        <v>1236131446.0999999</v>
      </c>
      <c r="R557" s="19">
        <v>0</v>
      </c>
      <c r="S557" s="19">
        <v>8104868071.8999996</v>
      </c>
      <c r="T557" s="19">
        <v>8102983860.6999998</v>
      </c>
      <c r="U557" s="19">
        <v>0</v>
      </c>
      <c r="V557" s="19">
        <v>34659000482</v>
      </c>
      <c r="W557" s="19">
        <v>0</v>
      </c>
      <c r="X557" s="19">
        <v>34659000482</v>
      </c>
      <c r="Y557" s="20">
        <v>0.18420154708863634</v>
      </c>
      <c r="Z557" s="20">
        <v>0.18420154708863634</v>
      </c>
      <c r="AA557" s="20">
        <v>2.8093896502272724E-2</v>
      </c>
      <c r="AB557" s="21">
        <v>0.21229544359090907</v>
      </c>
    </row>
    <row r="558" spans="1:28" ht="105" outlineLevel="2" x14ac:dyDescent="0.25">
      <c r="A558" s="15" t="s">
        <v>317</v>
      </c>
      <c r="B558" s="16" t="s">
        <v>30</v>
      </c>
      <c r="C558" s="16" t="s">
        <v>137</v>
      </c>
      <c r="D558" s="16" t="s">
        <v>138</v>
      </c>
      <c r="E558" s="16" t="s">
        <v>156</v>
      </c>
      <c r="F558" s="16" t="s">
        <v>33</v>
      </c>
      <c r="G558" s="16">
        <v>1310</v>
      </c>
      <c r="H558" s="16">
        <v>3460</v>
      </c>
      <c r="I558" s="17" t="s">
        <v>323</v>
      </c>
      <c r="J558" s="19">
        <v>17168862413</v>
      </c>
      <c r="K558" s="19">
        <v>17168862413</v>
      </c>
      <c r="L558" s="19">
        <v>0</v>
      </c>
      <c r="M558" s="19">
        <v>0</v>
      </c>
      <c r="N558" s="19">
        <v>0</v>
      </c>
      <c r="O558" s="19">
        <v>17168862413</v>
      </c>
      <c r="P558" s="19">
        <v>0</v>
      </c>
      <c r="Q558" s="19">
        <v>21198415.920000002</v>
      </c>
      <c r="R558" s="19">
        <v>0</v>
      </c>
      <c r="S558" s="19">
        <v>17147635619.48</v>
      </c>
      <c r="T558" s="19">
        <v>17146021889.719999</v>
      </c>
      <c r="U558" s="19">
        <v>28377.599999999999</v>
      </c>
      <c r="V558" s="19">
        <v>28377.599999999999</v>
      </c>
      <c r="W558" s="19">
        <v>0</v>
      </c>
      <c r="X558" s="19">
        <v>28377.60000038147</v>
      </c>
      <c r="Y558" s="20">
        <v>0.99876364589514521</v>
      </c>
      <c r="Z558" s="20">
        <v>0.99876364589514521</v>
      </c>
      <c r="AA558" s="20">
        <v>1.2347012521894802E-3</v>
      </c>
      <c r="AB558" s="21">
        <v>0.99999834714733471</v>
      </c>
    </row>
    <row r="559" spans="1:28" ht="105" outlineLevel="2" x14ac:dyDescent="0.25">
      <c r="A559" s="15" t="s">
        <v>317</v>
      </c>
      <c r="B559" s="16" t="s">
        <v>30</v>
      </c>
      <c r="C559" s="16" t="s">
        <v>137</v>
      </c>
      <c r="D559" s="16" t="s">
        <v>138</v>
      </c>
      <c r="E559" s="16" t="s">
        <v>158</v>
      </c>
      <c r="F559" s="16" t="s">
        <v>33</v>
      </c>
      <c r="G559" s="16">
        <v>1310</v>
      </c>
      <c r="H559" s="16">
        <v>3460</v>
      </c>
      <c r="I559" s="17" t="s">
        <v>324</v>
      </c>
      <c r="J559" s="19">
        <v>23938121696</v>
      </c>
      <c r="K559" s="19">
        <v>23938121696</v>
      </c>
      <c r="L559" s="19">
        <v>0</v>
      </c>
      <c r="M559" s="19">
        <v>0</v>
      </c>
      <c r="N559" s="19">
        <v>0</v>
      </c>
      <c r="O559" s="19">
        <v>23938121696</v>
      </c>
      <c r="P559" s="19">
        <v>0</v>
      </c>
      <c r="Q559" s="19">
        <v>3691536066</v>
      </c>
      <c r="R559" s="19">
        <v>0</v>
      </c>
      <c r="S559" s="19">
        <v>0</v>
      </c>
      <c r="T559" s="19">
        <v>0</v>
      </c>
      <c r="U559" s="19">
        <v>0</v>
      </c>
      <c r="V559" s="19">
        <v>20246585630</v>
      </c>
      <c r="W559" s="19">
        <v>0</v>
      </c>
      <c r="X559" s="19">
        <v>20246585630</v>
      </c>
      <c r="Y559" s="20">
        <v>0</v>
      </c>
      <c r="Z559" s="20">
        <v>0</v>
      </c>
      <c r="AA559" s="20">
        <v>0.15421160076301418</v>
      </c>
      <c r="AB559" s="21">
        <v>0.15421160076301418</v>
      </c>
    </row>
    <row r="560" spans="1:28" ht="135" outlineLevel="2" x14ac:dyDescent="0.25">
      <c r="A560" s="15" t="s">
        <v>317</v>
      </c>
      <c r="B560" s="16" t="s">
        <v>30</v>
      </c>
      <c r="C560" s="16" t="s">
        <v>137</v>
      </c>
      <c r="D560" s="16" t="s">
        <v>138</v>
      </c>
      <c r="E560" s="16" t="s">
        <v>325</v>
      </c>
      <c r="F560" s="16" t="s">
        <v>33</v>
      </c>
      <c r="G560" s="16">
        <v>1310</v>
      </c>
      <c r="H560" s="16">
        <v>3460</v>
      </c>
      <c r="I560" s="17" t="s">
        <v>326</v>
      </c>
      <c r="J560" s="19">
        <v>10221512018</v>
      </c>
      <c r="K560" s="19">
        <v>10221512018</v>
      </c>
      <c r="L560" s="19">
        <v>0</v>
      </c>
      <c r="M560" s="19">
        <v>0</v>
      </c>
      <c r="N560" s="19">
        <v>0</v>
      </c>
      <c r="O560" s="19">
        <v>10221512018</v>
      </c>
      <c r="P560" s="19">
        <v>0</v>
      </c>
      <c r="Q560" s="19">
        <v>128028166.73</v>
      </c>
      <c r="R560" s="19">
        <v>0</v>
      </c>
      <c r="S560" s="19">
        <v>5796971833.2700005</v>
      </c>
      <c r="T560" s="19">
        <v>5796579878.1000004</v>
      </c>
      <c r="U560" s="19">
        <v>0</v>
      </c>
      <c r="V560" s="19">
        <v>4296512018</v>
      </c>
      <c r="W560" s="19">
        <v>0</v>
      </c>
      <c r="X560" s="19">
        <v>4296512018</v>
      </c>
      <c r="Y560" s="20">
        <v>0.56713447316420307</v>
      </c>
      <c r="Z560" s="20">
        <v>0.56713447316420307</v>
      </c>
      <c r="AA560" s="20">
        <v>1.2525364789919871E-2</v>
      </c>
      <c r="AB560" s="21">
        <v>0.5796598379541229</v>
      </c>
    </row>
    <row r="561" spans="1:28" ht="105" outlineLevel="2" x14ac:dyDescent="0.25">
      <c r="A561" s="15" t="s">
        <v>317</v>
      </c>
      <c r="B561" s="16" t="s">
        <v>30</v>
      </c>
      <c r="C561" s="16" t="s">
        <v>137</v>
      </c>
      <c r="D561" s="16" t="s">
        <v>138</v>
      </c>
      <c r="E561" s="16" t="s">
        <v>327</v>
      </c>
      <c r="F561" s="16" t="s">
        <v>33</v>
      </c>
      <c r="G561" s="16">
        <v>1310</v>
      </c>
      <c r="H561" s="16">
        <v>3460</v>
      </c>
      <c r="I561" s="17" t="s">
        <v>328</v>
      </c>
      <c r="J561" s="19">
        <v>50000000000</v>
      </c>
      <c r="K561" s="19">
        <v>50000000000</v>
      </c>
      <c r="L561" s="19">
        <v>0</v>
      </c>
      <c r="M561" s="19">
        <v>0</v>
      </c>
      <c r="N561" s="19">
        <v>0</v>
      </c>
      <c r="O561" s="19">
        <v>50000000000</v>
      </c>
      <c r="P561" s="19">
        <v>0</v>
      </c>
      <c r="Q561" s="19">
        <v>0</v>
      </c>
      <c r="R561" s="19">
        <v>0</v>
      </c>
      <c r="S561" s="19">
        <v>0</v>
      </c>
      <c r="T561" s="19">
        <v>0</v>
      </c>
      <c r="U561" s="19">
        <v>0</v>
      </c>
      <c r="V561" s="19">
        <v>50000000000</v>
      </c>
      <c r="W561" s="19">
        <v>0</v>
      </c>
      <c r="X561" s="19">
        <v>50000000000</v>
      </c>
      <c r="Y561" s="20">
        <v>0</v>
      </c>
      <c r="Z561" s="20">
        <v>0</v>
      </c>
      <c r="AA561" s="20">
        <v>0</v>
      </c>
      <c r="AB561" s="21">
        <v>0</v>
      </c>
    </row>
    <row r="562" spans="1:28" ht="105" outlineLevel="2" x14ac:dyDescent="0.25">
      <c r="A562" s="15" t="s">
        <v>317</v>
      </c>
      <c r="B562" s="16" t="s">
        <v>30</v>
      </c>
      <c r="C562" s="16" t="s">
        <v>137</v>
      </c>
      <c r="D562" s="16" t="s">
        <v>138</v>
      </c>
      <c r="E562" s="16" t="s">
        <v>329</v>
      </c>
      <c r="F562" s="16" t="s">
        <v>33</v>
      </c>
      <c r="G562" s="16">
        <v>1310</v>
      </c>
      <c r="H562" s="16">
        <v>3460</v>
      </c>
      <c r="I562" s="17" t="s">
        <v>330</v>
      </c>
      <c r="J562" s="19">
        <v>272712000</v>
      </c>
      <c r="K562" s="19">
        <v>272712000</v>
      </c>
      <c r="L562" s="19">
        <v>0</v>
      </c>
      <c r="M562" s="19">
        <v>0</v>
      </c>
      <c r="N562" s="19">
        <v>0</v>
      </c>
      <c r="O562" s="19">
        <v>272712000</v>
      </c>
      <c r="P562" s="19">
        <v>0</v>
      </c>
      <c r="Q562" s="19">
        <v>17494000</v>
      </c>
      <c r="R562" s="19">
        <v>0</v>
      </c>
      <c r="S562" s="19">
        <v>64319600</v>
      </c>
      <c r="T562" s="19">
        <v>64319600</v>
      </c>
      <c r="U562" s="19">
        <v>0</v>
      </c>
      <c r="V562" s="19">
        <v>190898400</v>
      </c>
      <c r="W562" s="19">
        <v>0</v>
      </c>
      <c r="X562" s="19">
        <v>190898400</v>
      </c>
      <c r="Y562" s="20">
        <v>0.23585174103083106</v>
      </c>
      <c r="Z562" s="20">
        <v>0.23585174103083106</v>
      </c>
      <c r="AA562" s="20">
        <v>6.4148258969168939E-2</v>
      </c>
      <c r="AB562" s="21">
        <v>0.3</v>
      </c>
    </row>
    <row r="563" spans="1:28" ht="120" outlineLevel="2" x14ac:dyDescent="0.25">
      <c r="A563" s="15" t="s">
        <v>317</v>
      </c>
      <c r="B563" s="16" t="s">
        <v>30</v>
      </c>
      <c r="C563" s="16" t="s">
        <v>137</v>
      </c>
      <c r="D563" s="16" t="s">
        <v>138</v>
      </c>
      <c r="E563" s="16" t="s">
        <v>331</v>
      </c>
      <c r="F563" s="16" t="s">
        <v>33</v>
      </c>
      <c r="G563" s="16">
        <v>1310</v>
      </c>
      <c r="H563" s="16">
        <v>3460</v>
      </c>
      <c r="I563" s="17" t="s">
        <v>332</v>
      </c>
      <c r="J563" s="19">
        <v>11000000000</v>
      </c>
      <c r="K563" s="19">
        <v>11000000000</v>
      </c>
      <c r="L563" s="19">
        <v>0</v>
      </c>
      <c r="M563" s="19">
        <v>0</v>
      </c>
      <c r="N563" s="19">
        <v>0</v>
      </c>
      <c r="O563" s="19">
        <v>11000000000</v>
      </c>
      <c r="P563" s="19">
        <v>0</v>
      </c>
      <c r="Q563" s="19">
        <v>0</v>
      </c>
      <c r="R563" s="19">
        <v>0</v>
      </c>
      <c r="S563" s="19">
        <v>0</v>
      </c>
      <c r="T563" s="19">
        <v>0</v>
      </c>
      <c r="U563" s="19">
        <v>0</v>
      </c>
      <c r="V563" s="19">
        <v>11000000000</v>
      </c>
      <c r="W563" s="19">
        <v>0</v>
      </c>
      <c r="X563" s="19">
        <v>11000000000</v>
      </c>
      <c r="Y563" s="20">
        <v>0</v>
      </c>
      <c r="Z563" s="20">
        <v>0</v>
      </c>
      <c r="AA563" s="20">
        <v>0</v>
      </c>
      <c r="AB563" s="21">
        <v>0</v>
      </c>
    </row>
    <row r="564" spans="1:28" ht="135" outlineLevel="2" x14ac:dyDescent="0.25">
      <c r="A564" s="15" t="s">
        <v>317</v>
      </c>
      <c r="B564" s="16" t="s">
        <v>30</v>
      </c>
      <c r="C564" s="16" t="s">
        <v>137</v>
      </c>
      <c r="D564" s="16" t="s">
        <v>138</v>
      </c>
      <c r="E564" s="16" t="s">
        <v>333</v>
      </c>
      <c r="F564" s="16" t="s">
        <v>33</v>
      </c>
      <c r="G564" s="16">
        <v>1310</v>
      </c>
      <c r="H564" s="16">
        <v>3460</v>
      </c>
      <c r="I564" s="17" t="s">
        <v>334</v>
      </c>
      <c r="J564" s="19">
        <v>698259184</v>
      </c>
      <c r="K564" s="19">
        <v>698259184</v>
      </c>
      <c r="L564" s="19">
        <v>0</v>
      </c>
      <c r="M564" s="19">
        <v>0</v>
      </c>
      <c r="N564" s="19">
        <v>0</v>
      </c>
      <c r="O564" s="19">
        <v>698259184</v>
      </c>
      <c r="P564" s="19">
        <v>0</v>
      </c>
      <c r="Q564" s="19">
        <v>0</v>
      </c>
      <c r="R564" s="19">
        <v>0</v>
      </c>
      <c r="S564" s="19">
        <v>174564795</v>
      </c>
      <c r="T564" s="19">
        <v>174564795</v>
      </c>
      <c r="U564" s="19">
        <v>0</v>
      </c>
      <c r="V564" s="19">
        <v>523694389</v>
      </c>
      <c r="W564" s="19">
        <v>0</v>
      </c>
      <c r="X564" s="19">
        <v>523694389</v>
      </c>
      <c r="Y564" s="20">
        <v>0.24999999856786703</v>
      </c>
      <c r="Z564" s="20">
        <v>0.24999999856786703</v>
      </c>
      <c r="AA564" s="20">
        <v>0</v>
      </c>
      <c r="AB564" s="21">
        <v>0.24999999856786703</v>
      </c>
    </row>
    <row r="565" spans="1:28" ht="120" outlineLevel="2" x14ac:dyDescent="0.25">
      <c r="A565" s="15" t="s">
        <v>317</v>
      </c>
      <c r="B565" s="16" t="s">
        <v>30</v>
      </c>
      <c r="C565" s="16" t="s">
        <v>137</v>
      </c>
      <c r="D565" s="16" t="s">
        <v>138</v>
      </c>
      <c r="E565" s="16" t="s">
        <v>180</v>
      </c>
      <c r="F565" s="16" t="s">
        <v>33</v>
      </c>
      <c r="G565" s="16">
        <v>1310</v>
      </c>
      <c r="H565" s="16">
        <v>3460</v>
      </c>
      <c r="I565" s="17" t="s">
        <v>335</v>
      </c>
      <c r="J565" s="19">
        <v>100000000</v>
      </c>
      <c r="K565" s="19">
        <v>100000000</v>
      </c>
      <c r="L565" s="19">
        <v>0</v>
      </c>
      <c r="M565" s="19">
        <v>0</v>
      </c>
      <c r="N565" s="19">
        <v>0</v>
      </c>
      <c r="O565" s="19">
        <v>100000000</v>
      </c>
      <c r="P565" s="19">
        <v>0</v>
      </c>
      <c r="Q565" s="19">
        <v>0</v>
      </c>
      <c r="R565" s="19">
        <v>0</v>
      </c>
      <c r="S565" s="19">
        <v>100000000</v>
      </c>
      <c r="T565" s="19">
        <v>100000000</v>
      </c>
      <c r="U565" s="19">
        <v>0</v>
      </c>
      <c r="V565" s="19">
        <v>0</v>
      </c>
      <c r="W565" s="19">
        <v>0</v>
      </c>
      <c r="X565" s="19">
        <v>0</v>
      </c>
      <c r="Y565" s="20">
        <v>1</v>
      </c>
      <c r="Z565" s="20">
        <v>1</v>
      </c>
      <c r="AA565" s="20">
        <v>0</v>
      </c>
      <c r="AB565" s="21">
        <v>1</v>
      </c>
    </row>
    <row r="566" spans="1:28" ht="150" outlineLevel="2" x14ac:dyDescent="0.25">
      <c r="A566" s="15" t="s">
        <v>317</v>
      </c>
      <c r="B566" s="16" t="s">
        <v>30</v>
      </c>
      <c r="C566" s="16" t="s">
        <v>137</v>
      </c>
      <c r="D566" s="16" t="s">
        <v>138</v>
      </c>
      <c r="E566" s="16" t="s">
        <v>336</v>
      </c>
      <c r="F566" s="16" t="s">
        <v>33</v>
      </c>
      <c r="G566" s="16">
        <v>1310</v>
      </c>
      <c r="H566" s="16">
        <v>3460</v>
      </c>
      <c r="I566" s="17" t="s">
        <v>337</v>
      </c>
      <c r="J566" s="19">
        <v>100000000</v>
      </c>
      <c r="K566" s="19">
        <v>87806631.620000005</v>
      </c>
      <c r="L566" s="19">
        <v>0</v>
      </c>
      <c r="M566" s="19">
        <v>0</v>
      </c>
      <c r="N566" s="19">
        <v>0</v>
      </c>
      <c r="O566" s="19">
        <v>87806631.620000005</v>
      </c>
      <c r="P566" s="19">
        <v>0</v>
      </c>
      <c r="Q566" s="19">
        <v>12806633.619999999</v>
      </c>
      <c r="R566" s="19">
        <v>0</v>
      </c>
      <c r="S566" s="19">
        <v>0</v>
      </c>
      <c r="T566" s="19">
        <v>0</v>
      </c>
      <c r="U566" s="19">
        <v>0</v>
      </c>
      <c r="V566" s="19">
        <v>74999998</v>
      </c>
      <c r="W566" s="19">
        <v>0</v>
      </c>
      <c r="X566" s="19">
        <v>74999998</v>
      </c>
      <c r="Y566" s="20">
        <v>0</v>
      </c>
      <c r="Z566" s="20">
        <v>0</v>
      </c>
      <c r="AA566" s="20">
        <v>0.14585041452703887</v>
      </c>
      <c r="AB566" s="21">
        <v>0.14585041452703887</v>
      </c>
    </row>
    <row r="567" spans="1:28" ht="225" outlineLevel="2" x14ac:dyDescent="0.25">
      <c r="A567" s="15" t="s">
        <v>317</v>
      </c>
      <c r="B567" s="16" t="s">
        <v>30</v>
      </c>
      <c r="C567" s="16" t="s">
        <v>137</v>
      </c>
      <c r="D567" s="16" t="s">
        <v>138</v>
      </c>
      <c r="E567" s="16" t="s">
        <v>184</v>
      </c>
      <c r="F567" s="16" t="s">
        <v>33</v>
      </c>
      <c r="G567" s="16">
        <v>1310</v>
      </c>
      <c r="H567" s="16">
        <v>3460</v>
      </c>
      <c r="I567" s="17" t="s">
        <v>338</v>
      </c>
      <c r="J567" s="19">
        <v>1617495395</v>
      </c>
      <c r="K567" s="19">
        <v>1617495395</v>
      </c>
      <c r="L567" s="19">
        <v>0</v>
      </c>
      <c r="M567" s="19">
        <v>0</v>
      </c>
      <c r="N567" s="19">
        <v>0</v>
      </c>
      <c r="O567" s="19">
        <v>1617495395</v>
      </c>
      <c r="P567" s="19">
        <v>0</v>
      </c>
      <c r="Q567" s="19">
        <v>0</v>
      </c>
      <c r="R567" s="19">
        <v>0</v>
      </c>
      <c r="S567" s="19">
        <v>404373846</v>
      </c>
      <c r="T567" s="19">
        <v>404373846</v>
      </c>
      <c r="U567" s="19">
        <v>0</v>
      </c>
      <c r="V567" s="19">
        <v>1213121549</v>
      </c>
      <c r="W567" s="19">
        <v>0</v>
      </c>
      <c r="X567" s="19">
        <v>1213121549</v>
      </c>
      <c r="Y567" s="20">
        <v>0.2499999982998406</v>
      </c>
      <c r="Z567" s="20">
        <v>0.2499999982998406</v>
      </c>
      <c r="AA567" s="20">
        <v>0</v>
      </c>
      <c r="AB567" s="21">
        <v>0.2499999982998406</v>
      </c>
    </row>
    <row r="568" spans="1:28" ht="105" outlineLevel="2" x14ac:dyDescent="0.25">
      <c r="A568" s="15" t="s">
        <v>317</v>
      </c>
      <c r="B568" s="16" t="s">
        <v>30</v>
      </c>
      <c r="C568" s="16" t="s">
        <v>137</v>
      </c>
      <c r="D568" s="16" t="s">
        <v>138</v>
      </c>
      <c r="E568" s="16" t="s">
        <v>162</v>
      </c>
      <c r="F568" s="16" t="s">
        <v>33</v>
      </c>
      <c r="G568" s="16">
        <v>1310</v>
      </c>
      <c r="H568" s="16">
        <v>3460</v>
      </c>
      <c r="I568" s="17" t="s">
        <v>339</v>
      </c>
      <c r="J568" s="19">
        <v>50000000</v>
      </c>
      <c r="K568" s="19">
        <v>50000000</v>
      </c>
      <c r="L568" s="19">
        <v>0</v>
      </c>
      <c r="M568" s="19">
        <v>0</v>
      </c>
      <c r="N568" s="19">
        <v>0</v>
      </c>
      <c r="O568" s="19">
        <v>50000000</v>
      </c>
      <c r="P568" s="19">
        <v>0</v>
      </c>
      <c r="Q568" s="19">
        <v>0</v>
      </c>
      <c r="R568" s="19">
        <v>0</v>
      </c>
      <c r="S568" s="19">
        <v>0</v>
      </c>
      <c r="T568" s="19">
        <v>0</v>
      </c>
      <c r="U568" s="19">
        <v>0</v>
      </c>
      <c r="V568" s="19">
        <v>50000000</v>
      </c>
      <c r="W568" s="19">
        <v>0</v>
      </c>
      <c r="X568" s="19">
        <v>50000000</v>
      </c>
      <c r="Y568" s="20">
        <v>0</v>
      </c>
      <c r="Z568" s="20">
        <v>0</v>
      </c>
      <c r="AA568" s="20">
        <v>0</v>
      </c>
      <c r="AB568" s="21">
        <v>0</v>
      </c>
    </row>
    <row r="569" spans="1:28" ht="165" outlineLevel="2" x14ac:dyDescent="0.25">
      <c r="A569" s="15" t="s">
        <v>317</v>
      </c>
      <c r="B569" s="16" t="s">
        <v>30</v>
      </c>
      <c r="C569" s="16" t="s">
        <v>137</v>
      </c>
      <c r="D569" s="16" t="s">
        <v>340</v>
      </c>
      <c r="E569" s="16"/>
      <c r="F569" s="16" t="s">
        <v>33</v>
      </c>
      <c r="G569" s="16">
        <v>1320</v>
      </c>
      <c r="H569" s="16">
        <v>3460</v>
      </c>
      <c r="I569" s="17" t="s">
        <v>341</v>
      </c>
      <c r="J569" s="19">
        <v>5103470151</v>
      </c>
      <c r="K569" s="19">
        <v>5103470151</v>
      </c>
      <c r="L569" s="19">
        <v>0</v>
      </c>
      <c r="M569" s="19">
        <v>0</v>
      </c>
      <c r="N569" s="19">
        <v>13200500</v>
      </c>
      <c r="O569" s="19">
        <v>5103470151</v>
      </c>
      <c r="P569" s="19">
        <v>0</v>
      </c>
      <c r="Q569" s="19">
        <v>819665034</v>
      </c>
      <c r="R569" s="19">
        <v>0</v>
      </c>
      <c r="S569" s="19">
        <v>456202500</v>
      </c>
      <c r="T569" s="19">
        <v>455289500</v>
      </c>
      <c r="U569" s="19">
        <v>0</v>
      </c>
      <c r="V569" s="19">
        <v>3827602617</v>
      </c>
      <c r="W569" s="19">
        <v>0</v>
      </c>
      <c r="X569" s="19">
        <v>3827602617</v>
      </c>
      <c r="Y569" s="20">
        <v>8.9390647246287772E-2</v>
      </c>
      <c r="Z569" s="20">
        <v>8.9390647246287772E-2</v>
      </c>
      <c r="AA569" s="20">
        <v>0.16060935201891807</v>
      </c>
      <c r="AB569" s="21">
        <v>0.24999999926520583</v>
      </c>
    </row>
    <row r="570" spans="1:28" ht="45" outlineLevel="2" x14ac:dyDescent="0.25">
      <c r="A570" s="15" t="s">
        <v>317</v>
      </c>
      <c r="B570" s="16" t="s">
        <v>30</v>
      </c>
      <c r="C570" s="16" t="s">
        <v>137</v>
      </c>
      <c r="D570" s="16" t="s">
        <v>174</v>
      </c>
      <c r="E570" s="16"/>
      <c r="F570" s="16" t="s">
        <v>33</v>
      </c>
      <c r="G570" s="16">
        <v>1320</v>
      </c>
      <c r="H570" s="16">
        <v>3460</v>
      </c>
      <c r="I570" s="17" t="s">
        <v>175</v>
      </c>
      <c r="J570" s="19">
        <v>11806397</v>
      </c>
      <c r="K570" s="19">
        <v>11806397</v>
      </c>
      <c r="L570" s="19">
        <v>0</v>
      </c>
      <c r="M570" s="19">
        <v>0</v>
      </c>
      <c r="N570" s="19">
        <v>0</v>
      </c>
      <c r="O570" s="19">
        <v>11806397</v>
      </c>
      <c r="P570" s="19">
        <v>0</v>
      </c>
      <c r="Q570" s="19">
        <v>0</v>
      </c>
      <c r="R570" s="19">
        <v>0</v>
      </c>
      <c r="S570" s="19">
        <v>623985.84</v>
      </c>
      <c r="T570" s="19">
        <v>623985.84</v>
      </c>
      <c r="U570" s="19">
        <v>11182411.16</v>
      </c>
      <c r="V570" s="19">
        <v>11182411.16</v>
      </c>
      <c r="W570" s="19">
        <v>0</v>
      </c>
      <c r="X570" s="19">
        <v>11182411.16</v>
      </c>
      <c r="Y570" s="20">
        <v>5.2851504146438577E-2</v>
      </c>
      <c r="Z570" s="20">
        <v>5.2851504146438577E-2</v>
      </c>
      <c r="AA570" s="20">
        <v>0</v>
      </c>
      <c r="AB570" s="21">
        <v>5.2851504146438577E-2</v>
      </c>
    </row>
    <row r="571" spans="1:28" ht="105" outlineLevel="2" x14ac:dyDescent="0.25">
      <c r="A571" s="15" t="s">
        <v>317</v>
      </c>
      <c r="B571" s="16" t="s">
        <v>30</v>
      </c>
      <c r="C571" s="16" t="s">
        <v>137</v>
      </c>
      <c r="D571" s="16" t="s">
        <v>259</v>
      </c>
      <c r="E571" s="16"/>
      <c r="F571" s="16" t="s">
        <v>33</v>
      </c>
      <c r="G571" s="16">
        <v>1320</v>
      </c>
      <c r="H571" s="16">
        <v>3460</v>
      </c>
      <c r="I571" s="17" t="s">
        <v>342</v>
      </c>
      <c r="J571" s="19">
        <v>0</v>
      </c>
      <c r="K571" s="19">
        <v>12193368.380000001</v>
      </c>
      <c r="L571" s="19">
        <v>0</v>
      </c>
      <c r="M571" s="19">
        <v>0</v>
      </c>
      <c r="N571" s="19">
        <v>0</v>
      </c>
      <c r="O571" s="19">
        <v>12193368.380000001</v>
      </c>
      <c r="P571" s="19">
        <v>0</v>
      </c>
      <c r="Q571" s="19">
        <v>0</v>
      </c>
      <c r="R571" s="19">
        <v>0</v>
      </c>
      <c r="S571" s="19">
        <v>12193368.380000001</v>
      </c>
      <c r="T571" s="19">
        <v>12193368.380000001</v>
      </c>
      <c r="U571" s="19">
        <v>0</v>
      </c>
      <c r="V571" s="19">
        <v>0</v>
      </c>
      <c r="W571" s="19">
        <v>0</v>
      </c>
      <c r="X571" s="19">
        <v>0</v>
      </c>
      <c r="Y571" s="20">
        <v>1</v>
      </c>
      <c r="Z571" s="20">
        <v>1</v>
      </c>
      <c r="AA571" s="20">
        <v>0</v>
      </c>
      <c r="AB571" s="21">
        <v>1</v>
      </c>
    </row>
    <row r="572" spans="1:28" ht="120" outlineLevel="2" x14ac:dyDescent="0.25">
      <c r="A572" s="15" t="s">
        <v>347</v>
      </c>
      <c r="B572" s="16" t="s">
        <v>263</v>
      </c>
      <c r="C572" s="16" t="s">
        <v>137</v>
      </c>
      <c r="D572" s="16" t="s">
        <v>138</v>
      </c>
      <c r="E572" s="16" t="s">
        <v>52</v>
      </c>
      <c r="F572" s="16" t="s">
        <v>33</v>
      </c>
      <c r="G572" s="16">
        <v>1310</v>
      </c>
      <c r="H572" s="16">
        <v>3410</v>
      </c>
      <c r="I572" s="17" t="s">
        <v>139</v>
      </c>
      <c r="J572" s="18">
        <v>894857755</v>
      </c>
      <c r="K572" s="19">
        <v>894857755</v>
      </c>
      <c r="L572" s="19">
        <v>0</v>
      </c>
      <c r="M572" s="19">
        <v>0</v>
      </c>
      <c r="N572" s="19">
        <v>0</v>
      </c>
      <c r="O572" s="19">
        <v>894857755</v>
      </c>
      <c r="P572" s="19">
        <v>0</v>
      </c>
      <c r="Q572" s="19">
        <v>710313904.36000001</v>
      </c>
      <c r="R572" s="19">
        <v>0</v>
      </c>
      <c r="S572" s="19">
        <v>184543850.63999999</v>
      </c>
      <c r="T572" s="19">
        <v>184543850.63999999</v>
      </c>
      <c r="U572" s="19">
        <v>0</v>
      </c>
      <c r="V572" s="19">
        <v>0</v>
      </c>
      <c r="W572" s="19">
        <v>0</v>
      </c>
      <c r="X572" s="19">
        <v>0</v>
      </c>
      <c r="Y572" s="20">
        <v>0.20622702279648902</v>
      </c>
      <c r="Z572" s="20">
        <v>0.20622702279648902</v>
      </c>
      <c r="AA572" s="20">
        <v>0.79377297720351103</v>
      </c>
      <c r="AB572" s="21">
        <v>1</v>
      </c>
    </row>
    <row r="573" spans="1:28" ht="120" outlineLevel="2" x14ac:dyDescent="0.25">
      <c r="A573" s="15" t="s">
        <v>347</v>
      </c>
      <c r="B573" s="16" t="s">
        <v>263</v>
      </c>
      <c r="C573" s="16" t="s">
        <v>137</v>
      </c>
      <c r="D573" s="16" t="s">
        <v>138</v>
      </c>
      <c r="E573" s="16" t="s">
        <v>140</v>
      </c>
      <c r="F573" s="16" t="s">
        <v>33</v>
      </c>
      <c r="G573" s="16">
        <v>1310</v>
      </c>
      <c r="H573" s="16">
        <v>3410</v>
      </c>
      <c r="I573" s="17" t="s">
        <v>141</v>
      </c>
      <c r="J573" s="18">
        <v>1409600626</v>
      </c>
      <c r="K573" s="19">
        <v>1409600626</v>
      </c>
      <c r="L573" s="19">
        <v>0</v>
      </c>
      <c r="M573" s="19">
        <v>0</v>
      </c>
      <c r="N573" s="19">
        <v>0</v>
      </c>
      <c r="O573" s="19">
        <v>1409600626</v>
      </c>
      <c r="P573" s="19">
        <v>0</v>
      </c>
      <c r="Q573" s="19">
        <v>1015004805.65</v>
      </c>
      <c r="R573" s="19">
        <v>0</v>
      </c>
      <c r="S573" s="19">
        <v>394595820.35000002</v>
      </c>
      <c r="T573" s="19">
        <v>394595820.35000002</v>
      </c>
      <c r="U573" s="19">
        <v>0</v>
      </c>
      <c r="V573" s="19">
        <v>0</v>
      </c>
      <c r="W573" s="19">
        <v>0</v>
      </c>
      <c r="X573" s="19">
        <v>0</v>
      </c>
      <c r="Y573" s="20">
        <v>0.27993448149192296</v>
      </c>
      <c r="Z573" s="20">
        <v>0.27993448149192296</v>
      </c>
      <c r="AA573" s="20">
        <v>0.72006551850807698</v>
      </c>
      <c r="AB573" s="21">
        <v>1</v>
      </c>
    </row>
    <row r="574" spans="1:28" ht="195" outlineLevel="2" x14ac:dyDescent="0.25">
      <c r="A574" s="15" t="s">
        <v>347</v>
      </c>
      <c r="B574" s="16" t="s">
        <v>263</v>
      </c>
      <c r="C574" s="16" t="s">
        <v>137</v>
      </c>
      <c r="D574" s="16" t="s">
        <v>138</v>
      </c>
      <c r="E574" s="16" t="s">
        <v>271</v>
      </c>
      <c r="F574" s="16" t="s">
        <v>33</v>
      </c>
      <c r="G574" s="16">
        <v>1310</v>
      </c>
      <c r="H574" s="16">
        <v>3410</v>
      </c>
      <c r="I574" s="17" t="s">
        <v>352</v>
      </c>
      <c r="J574" s="18">
        <v>23409079198</v>
      </c>
      <c r="K574" s="19">
        <v>23409079198</v>
      </c>
      <c r="L574" s="19">
        <v>0</v>
      </c>
      <c r="M574" s="19">
        <v>-19489679</v>
      </c>
      <c r="N574" s="19">
        <v>0</v>
      </c>
      <c r="O574" s="19">
        <v>23389589519</v>
      </c>
      <c r="P574" s="19">
        <v>0</v>
      </c>
      <c r="Q574" s="19">
        <v>473038280.63</v>
      </c>
      <c r="R574" s="19">
        <v>0</v>
      </c>
      <c r="S574" s="19">
        <v>5531625141.7299995</v>
      </c>
      <c r="T574" s="19">
        <v>5531625141.7299995</v>
      </c>
      <c r="U574" s="19">
        <v>0</v>
      </c>
      <c r="V574" s="19">
        <v>17404415775.639999</v>
      </c>
      <c r="W574" s="19">
        <v>0</v>
      </c>
      <c r="X574" s="19">
        <v>17384926096.639999</v>
      </c>
      <c r="Y574" s="20">
        <v>0.23630255145630011</v>
      </c>
      <c r="Z574" s="20">
        <v>0.23649945362386587</v>
      </c>
      <c r="AA574" s="20">
        <v>2.0224308778302336E-2</v>
      </c>
      <c r="AB574" s="21">
        <v>0.25672376240216821</v>
      </c>
    </row>
    <row r="575" spans="1:28" ht="75" outlineLevel="2" x14ac:dyDescent="0.25">
      <c r="A575" s="15" t="s">
        <v>347</v>
      </c>
      <c r="B575" s="16" t="s">
        <v>263</v>
      </c>
      <c r="C575" s="16" t="s">
        <v>137</v>
      </c>
      <c r="D575" s="16" t="s">
        <v>138</v>
      </c>
      <c r="E575" s="16" t="s">
        <v>142</v>
      </c>
      <c r="F575" s="16" t="s">
        <v>33</v>
      </c>
      <c r="G575" s="16">
        <v>1310</v>
      </c>
      <c r="H575" s="16">
        <v>3410</v>
      </c>
      <c r="I575" s="17" t="s">
        <v>353</v>
      </c>
      <c r="J575" s="18">
        <v>7157434173</v>
      </c>
      <c r="K575" s="19">
        <v>7157434173</v>
      </c>
      <c r="L575" s="19">
        <v>0</v>
      </c>
      <c r="M575" s="19">
        <v>0</v>
      </c>
      <c r="N575" s="19">
        <v>0</v>
      </c>
      <c r="O575" s="19">
        <v>7157434173</v>
      </c>
      <c r="P575" s="19">
        <v>0</v>
      </c>
      <c r="Q575" s="19">
        <v>5248092769.4300003</v>
      </c>
      <c r="R575" s="19">
        <v>0</v>
      </c>
      <c r="S575" s="19">
        <v>1909341403.5699999</v>
      </c>
      <c r="T575" s="19">
        <v>1909341403.5699999</v>
      </c>
      <c r="U575" s="19">
        <v>0</v>
      </c>
      <c r="V575" s="19">
        <v>0</v>
      </c>
      <c r="W575" s="19">
        <v>0</v>
      </c>
      <c r="X575" s="19">
        <v>-2.384185791015625E-7</v>
      </c>
      <c r="Y575" s="20">
        <v>0.26676338998304888</v>
      </c>
      <c r="Z575" s="20">
        <v>0.26676338998304888</v>
      </c>
      <c r="AA575" s="20">
        <v>0.73323661001695117</v>
      </c>
      <c r="AB575" s="21">
        <v>1</v>
      </c>
    </row>
    <row r="576" spans="1:28" ht="195" outlineLevel="2" x14ac:dyDescent="0.25">
      <c r="A576" s="15" t="s">
        <v>347</v>
      </c>
      <c r="B576" s="16" t="s">
        <v>263</v>
      </c>
      <c r="C576" s="16" t="s">
        <v>137</v>
      </c>
      <c r="D576" s="16" t="s">
        <v>138</v>
      </c>
      <c r="E576" s="16" t="s">
        <v>354</v>
      </c>
      <c r="F576" s="16" t="s">
        <v>33</v>
      </c>
      <c r="G576" s="16">
        <v>1310</v>
      </c>
      <c r="H576" s="16">
        <v>3410</v>
      </c>
      <c r="I576" s="17" t="s">
        <v>355</v>
      </c>
      <c r="J576" s="18">
        <v>210000000</v>
      </c>
      <c r="K576" s="19">
        <v>210000000</v>
      </c>
      <c r="L576" s="19">
        <v>0</v>
      </c>
      <c r="M576" s="19">
        <v>0</v>
      </c>
      <c r="N576" s="19">
        <v>0</v>
      </c>
      <c r="O576" s="19">
        <v>210000000</v>
      </c>
      <c r="P576" s="19">
        <v>0</v>
      </c>
      <c r="Q576" s="19">
        <v>161260757.09999999</v>
      </c>
      <c r="R576" s="19">
        <v>0</v>
      </c>
      <c r="S576" s="19">
        <v>48739242.899999999</v>
      </c>
      <c r="T576" s="19">
        <v>48739242.899999999</v>
      </c>
      <c r="U576" s="19">
        <v>0</v>
      </c>
      <c r="V576" s="19">
        <v>0</v>
      </c>
      <c r="W576" s="19">
        <v>0</v>
      </c>
      <c r="X576" s="19">
        <v>7.4505805969238281E-9</v>
      </c>
      <c r="Y576" s="20">
        <v>0.23209163285714285</v>
      </c>
      <c r="Z576" s="20">
        <v>0.23209163285714285</v>
      </c>
      <c r="AA576" s="20">
        <v>0.76790836714285715</v>
      </c>
      <c r="AB576" s="21">
        <v>1</v>
      </c>
    </row>
    <row r="577" spans="1:28" ht="195" outlineLevel="2" x14ac:dyDescent="0.25">
      <c r="A577" s="15" t="s">
        <v>347</v>
      </c>
      <c r="B577" s="16" t="s">
        <v>263</v>
      </c>
      <c r="C577" s="16" t="s">
        <v>137</v>
      </c>
      <c r="D577" s="16" t="s">
        <v>138</v>
      </c>
      <c r="E577" s="16" t="s">
        <v>356</v>
      </c>
      <c r="F577" s="16" t="s">
        <v>33</v>
      </c>
      <c r="G577" s="16">
        <v>1310</v>
      </c>
      <c r="H577" s="16">
        <v>3410</v>
      </c>
      <c r="I577" s="17" t="s">
        <v>357</v>
      </c>
      <c r="J577" s="18">
        <v>262414854</v>
      </c>
      <c r="K577" s="19">
        <v>262414854</v>
      </c>
      <c r="L577" s="19">
        <v>0</v>
      </c>
      <c r="M577" s="19">
        <v>0</v>
      </c>
      <c r="N577" s="19">
        <v>0</v>
      </c>
      <c r="O577" s="19">
        <v>262414854</v>
      </c>
      <c r="P577" s="19">
        <v>0</v>
      </c>
      <c r="Q577" s="19">
        <v>65603715</v>
      </c>
      <c r="R577" s="19">
        <v>0</v>
      </c>
      <c r="S577" s="19">
        <v>0</v>
      </c>
      <c r="T577" s="19">
        <v>0</v>
      </c>
      <c r="U577" s="19">
        <v>0</v>
      </c>
      <c r="V577" s="19">
        <v>196811139</v>
      </c>
      <c r="W577" s="19">
        <v>0</v>
      </c>
      <c r="X577" s="19">
        <v>196811139</v>
      </c>
      <c r="Y577" s="20">
        <v>0</v>
      </c>
      <c r="Z577" s="20">
        <v>0</v>
      </c>
      <c r="AA577" s="20">
        <v>0.25000000571613984</v>
      </c>
      <c r="AB577" s="21">
        <v>0.25000000571613984</v>
      </c>
    </row>
    <row r="578" spans="1:28" ht="210" outlineLevel="2" x14ac:dyDescent="0.25">
      <c r="A578" s="15" t="s">
        <v>347</v>
      </c>
      <c r="B578" s="16" t="s">
        <v>263</v>
      </c>
      <c r="C578" s="16" t="s">
        <v>137</v>
      </c>
      <c r="D578" s="16" t="s">
        <v>138</v>
      </c>
      <c r="E578" s="16" t="s">
        <v>152</v>
      </c>
      <c r="F578" s="16">
        <v>665</v>
      </c>
      <c r="G578" s="16">
        <v>1310</v>
      </c>
      <c r="H578" s="16">
        <v>3410</v>
      </c>
      <c r="I578" s="17" t="s">
        <v>358</v>
      </c>
      <c r="J578" s="19">
        <v>0</v>
      </c>
      <c r="K578" s="19">
        <v>0</v>
      </c>
      <c r="L578" s="19">
        <v>0</v>
      </c>
      <c r="M578" s="19">
        <v>0</v>
      </c>
      <c r="N578" s="19">
        <v>0</v>
      </c>
      <c r="O578" s="19">
        <v>0</v>
      </c>
      <c r="P578" s="19">
        <v>0</v>
      </c>
      <c r="Q578" s="19">
        <v>0</v>
      </c>
      <c r="R578" s="19">
        <v>0</v>
      </c>
      <c r="S578" s="19">
        <v>0</v>
      </c>
      <c r="T578" s="19">
        <v>0</v>
      </c>
      <c r="U578" s="19">
        <v>0</v>
      </c>
      <c r="V578" s="19">
        <v>0</v>
      </c>
      <c r="W578" s="19">
        <v>0</v>
      </c>
      <c r="X578" s="19">
        <v>0</v>
      </c>
      <c r="Y578" s="20">
        <v>0</v>
      </c>
      <c r="Z578" s="20">
        <v>0</v>
      </c>
      <c r="AA578" s="20">
        <v>0</v>
      </c>
      <c r="AB578" s="21">
        <v>0</v>
      </c>
    </row>
    <row r="579" spans="1:28" ht="45" outlineLevel="2" x14ac:dyDescent="0.25">
      <c r="A579" s="15" t="s">
        <v>347</v>
      </c>
      <c r="B579" s="16" t="s">
        <v>263</v>
      </c>
      <c r="C579" s="16" t="s">
        <v>137</v>
      </c>
      <c r="D579" s="16" t="s">
        <v>174</v>
      </c>
      <c r="E579" s="16"/>
      <c r="F579" s="16" t="s">
        <v>33</v>
      </c>
      <c r="G579" s="16">
        <v>1320</v>
      </c>
      <c r="H579" s="16">
        <v>3410</v>
      </c>
      <c r="I579" s="17" t="s">
        <v>175</v>
      </c>
      <c r="J579" s="18">
        <v>5857628179</v>
      </c>
      <c r="K579" s="19">
        <v>5857628179</v>
      </c>
      <c r="L579" s="19">
        <v>0</v>
      </c>
      <c r="M579" s="19">
        <v>0</v>
      </c>
      <c r="N579" s="19">
        <v>0</v>
      </c>
      <c r="O579" s="19">
        <v>5857628179</v>
      </c>
      <c r="P579" s="19">
        <v>0</v>
      </c>
      <c r="Q579" s="19">
        <v>0</v>
      </c>
      <c r="R579" s="19">
        <v>0</v>
      </c>
      <c r="S579" s="19">
        <v>999022335.25999999</v>
      </c>
      <c r="T579" s="19">
        <v>999022335.25999999</v>
      </c>
      <c r="U579" s="19">
        <v>4858605843.7399998</v>
      </c>
      <c r="V579" s="19">
        <v>4858605843.7399998</v>
      </c>
      <c r="W579" s="19">
        <v>0</v>
      </c>
      <c r="X579" s="19">
        <v>4858605843.7399998</v>
      </c>
      <c r="Y579" s="20">
        <v>0.17055065714849635</v>
      </c>
      <c r="Z579" s="20">
        <v>0.17055065714849635</v>
      </c>
      <c r="AA579" s="20">
        <v>0</v>
      </c>
      <c r="AB579" s="21">
        <v>0.17055065714849635</v>
      </c>
    </row>
    <row r="580" spans="1:28" ht="409.5" outlineLevel="2" x14ac:dyDescent="0.25">
      <c r="A580" s="15" t="s">
        <v>347</v>
      </c>
      <c r="B580" s="16" t="s">
        <v>263</v>
      </c>
      <c r="C580" s="16" t="s">
        <v>137</v>
      </c>
      <c r="D580" s="16" t="s">
        <v>176</v>
      </c>
      <c r="E580" s="16" t="s">
        <v>52</v>
      </c>
      <c r="F580" s="16" t="s">
        <v>33</v>
      </c>
      <c r="G580" s="16">
        <v>1320</v>
      </c>
      <c r="H580" s="16">
        <v>3410</v>
      </c>
      <c r="I580" s="17" t="s">
        <v>359</v>
      </c>
      <c r="J580" s="18">
        <v>202281955</v>
      </c>
      <c r="K580" s="19">
        <v>202281955</v>
      </c>
      <c r="L580" s="19">
        <v>0</v>
      </c>
      <c r="M580" s="19">
        <v>0</v>
      </c>
      <c r="N580" s="19">
        <v>0</v>
      </c>
      <c r="O580" s="19">
        <v>202281955</v>
      </c>
      <c r="P580" s="19">
        <v>0</v>
      </c>
      <c r="Q580" s="19">
        <v>0</v>
      </c>
      <c r="R580" s="19">
        <v>0</v>
      </c>
      <c r="S580" s="19">
        <v>0</v>
      </c>
      <c r="T580" s="19">
        <v>0</v>
      </c>
      <c r="U580" s="19">
        <v>0</v>
      </c>
      <c r="V580" s="19">
        <v>202281955</v>
      </c>
      <c r="W580" s="19">
        <v>0</v>
      </c>
      <c r="X580" s="19">
        <v>202281955</v>
      </c>
      <c r="Y580" s="20">
        <v>0</v>
      </c>
      <c r="Z580" s="20">
        <v>0</v>
      </c>
      <c r="AA580" s="20">
        <v>0</v>
      </c>
      <c r="AB580" s="21">
        <v>0</v>
      </c>
    </row>
    <row r="581" spans="1:28" outlineLevel="2" x14ac:dyDescent="0.25">
      <c r="A581" s="15" t="s">
        <v>347</v>
      </c>
      <c r="B581" s="16" t="s">
        <v>263</v>
      </c>
      <c r="C581" s="16" t="s">
        <v>137</v>
      </c>
      <c r="D581" s="16" t="s">
        <v>360</v>
      </c>
      <c r="E581" s="16"/>
      <c r="F581" s="16" t="s">
        <v>33</v>
      </c>
      <c r="G581" s="16">
        <v>1320</v>
      </c>
      <c r="H581" s="16">
        <v>3410</v>
      </c>
      <c r="I581" s="17" t="s">
        <v>361</v>
      </c>
      <c r="J581" s="18">
        <v>7000000</v>
      </c>
      <c r="K581" s="19">
        <v>7000000</v>
      </c>
      <c r="L581" s="19">
        <v>0</v>
      </c>
      <c r="M581" s="19">
        <v>0</v>
      </c>
      <c r="N581" s="19">
        <v>0</v>
      </c>
      <c r="O581" s="19">
        <v>7000000</v>
      </c>
      <c r="P581" s="19">
        <v>0</v>
      </c>
      <c r="Q581" s="19">
        <v>1400000</v>
      </c>
      <c r="R581" s="19">
        <v>0</v>
      </c>
      <c r="S581" s="19">
        <v>0</v>
      </c>
      <c r="T581" s="19">
        <v>0</v>
      </c>
      <c r="U581" s="19">
        <v>0</v>
      </c>
      <c r="V581" s="19">
        <v>5600000</v>
      </c>
      <c r="W581" s="19">
        <v>0</v>
      </c>
      <c r="X581" s="19">
        <v>5600000</v>
      </c>
      <c r="Y581" s="20">
        <v>0</v>
      </c>
      <c r="Z581" s="20">
        <v>0</v>
      </c>
      <c r="AA581" s="20">
        <v>0.2</v>
      </c>
      <c r="AB581" s="21">
        <v>0.2</v>
      </c>
    </row>
    <row r="582" spans="1:28" ht="120" outlineLevel="2" x14ac:dyDescent="0.25">
      <c r="A582" s="15" t="s">
        <v>347</v>
      </c>
      <c r="B582" s="16" t="s">
        <v>264</v>
      </c>
      <c r="C582" s="16" t="s">
        <v>137</v>
      </c>
      <c r="D582" s="16" t="s">
        <v>138</v>
      </c>
      <c r="E582" s="16" t="s">
        <v>52</v>
      </c>
      <c r="F582" s="16" t="s">
        <v>33</v>
      </c>
      <c r="G582" s="16">
        <v>1310</v>
      </c>
      <c r="H582" s="16">
        <v>3420</v>
      </c>
      <c r="I582" s="17" t="s">
        <v>139</v>
      </c>
      <c r="J582" s="18">
        <v>427297315</v>
      </c>
      <c r="K582" s="19">
        <v>427297315</v>
      </c>
      <c r="L582" s="19">
        <v>0</v>
      </c>
      <c r="M582" s="19">
        <v>0</v>
      </c>
      <c r="N582" s="19">
        <v>0</v>
      </c>
      <c r="O582" s="19">
        <v>427297315</v>
      </c>
      <c r="P582" s="19">
        <v>0</v>
      </c>
      <c r="Q582" s="19">
        <v>346121706.97000003</v>
      </c>
      <c r="R582" s="19">
        <v>0</v>
      </c>
      <c r="S582" s="19">
        <v>81175608.030000001</v>
      </c>
      <c r="T582" s="19">
        <v>81175608.030000001</v>
      </c>
      <c r="U582" s="19">
        <v>0</v>
      </c>
      <c r="V582" s="19">
        <v>0</v>
      </c>
      <c r="W582" s="19">
        <v>0</v>
      </c>
      <c r="X582" s="19">
        <v>-2.9802322387695313E-8</v>
      </c>
      <c r="Y582" s="20">
        <v>0.18997453337613412</v>
      </c>
      <c r="Z582" s="20">
        <v>0.18997453337613412</v>
      </c>
      <c r="AA582" s="20">
        <v>0.81002546662386599</v>
      </c>
      <c r="AB582" s="21">
        <v>1</v>
      </c>
    </row>
    <row r="583" spans="1:28" ht="120" outlineLevel="2" x14ac:dyDescent="0.25">
      <c r="A583" s="15" t="s">
        <v>347</v>
      </c>
      <c r="B583" s="16" t="s">
        <v>264</v>
      </c>
      <c r="C583" s="16" t="s">
        <v>137</v>
      </c>
      <c r="D583" s="16" t="s">
        <v>138</v>
      </c>
      <c r="E583" s="16" t="s">
        <v>140</v>
      </c>
      <c r="F583" s="16" t="s">
        <v>33</v>
      </c>
      <c r="G583" s="16">
        <v>1310</v>
      </c>
      <c r="H583" s="16">
        <v>3420</v>
      </c>
      <c r="I583" s="17" t="s">
        <v>141</v>
      </c>
      <c r="J583" s="18">
        <v>680329419</v>
      </c>
      <c r="K583" s="19">
        <v>680329419</v>
      </c>
      <c r="L583" s="19">
        <v>0</v>
      </c>
      <c r="M583" s="19">
        <v>0</v>
      </c>
      <c r="N583" s="19">
        <v>0</v>
      </c>
      <c r="O583" s="19">
        <v>680329419</v>
      </c>
      <c r="P583" s="19">
        <v>0</v>
      </c>
      <c r="Q583" s="19">
        <v>488617393.19999999</v>
      </c>
      <c r="R583" s="19">
        <v>0</v>
      </c>
      <c r="S583" s="19">
        <v>191712025.80000001</v>
      </c>
      <c r="T583" s="19">
        <v>191712025.80000001</v>
      </c>
      <c r="U583" s="19">
        <v>0</v>
      </c>
      <c r="V583" s="19">
        <v>0</v>
      </c>
      <c r="W583" s="19">
        <v>0</v>
      </c>
      <c r="X583" s="19">
        <v>0</v>
      </c>
      <c r="Y583" s="20">
        <v>0.28179293801786925</v>
      </c>
      <c r="Z583" s="20">
        <v>0.28179293801786925</v>
      </c>
      <c r="AA583" s="20">
        <v>0.71820706198213069</v>
      </c>
      <c r="AB583" s="21">
        <v>1</v>
      </c>
    </row>
    <row r="584" spans="1:28" ht="195" outlineLevel="2" x14ac:dyDescent="0.25">
      <c r="A584" s="15" t="s">
        <v>347</v>
      </c>
      <c r="B584" s="16" t="s">
        <v>264</v>
      </c>
      <c r="C584" s="16" t="s">
        <v>137</v>
      </c>
      <c r="D584" s="16" t="s">
        <v>138</v>
      </c>
      <c r="E584" s="16" t="s">
        <v>271</v>
      </c>
      <c r="F584" s="16" t="s">
        <v>33</v>
      </c>
      <c r="G584" s="16">
        <v>1310</v>
      </c>
      <c r="H584" s="16">
        <v>3420</v>
      </c>
      <c r="I584" s="17" t="s">
        <v>367</v>
      </c>
      <c r="J584" s="18">
        <v>5087176493</v>
      </c>
      <c r="K584" s="19">
        <v>5087176493</v>
      </c>
      <c r="L584" s="19">
        <v>0</v>
      </c>
      <c r="M584" s="19">
        <v>42972393</v>
      </c>
      <c r="N584" s="19">
        <v>0</v>
      </c>
      <c r="O584" s="19">
        <v>5130148886</v>
      </c>
      <c r="P584" s="19">
        <v>0</v>
      </c>
      <c r="Q584" s="19">
        <v>97953165.840000004</v>
      </c>
      <c r="R584" s="19">
        <v>0</v>
      </c>
      <c r="S584" s="19">
        <v>1202791177.48</v>
      </c>
      <c r="T584" s="19">
        <v>1202791177.48</v>
      </c>
      <c r="U584" s="19">
        <v>0</v>
      </c>
      <c r="V584" s="19">
        <v>3786432149.6799998</v>
      </c>
      <c r="W584" s="19">
        <v>0</v>
      </c>
      <c r="X584" s="19">
        <v>3829404542.6799998</v>
      </c>
      <c r="Y584" s="20">
        <v>0.23643590489440486</v>
      </c>
      <c r="Z584" s="20">
        <v>0.23445541332384637</v>
      </c>
      <c r="AA584" s="20">
        <v>1.9093630227245612E-2</v>
      </c>
      <c r="AB584" s="21">
        <v>0.25354904355109198</v>
      </c>
    </row>
    <row r="585" spans="1:28" ht="75" outlineLevel="2" x14ac:dyDescent="0.25">
      <c r="A585" s="15" t="s">
        <v>347</v>
      </c>
      <c r="B585" s="16" t="s">
        <v>264</v>
      </c>
      <c r="C585" s="16" t="s">
        <v>137</v>
      </c>
      <c r="D585" s="16" t="s">
        <v>138</v>
      </c>
      <c r="E585" s="16" t="s">
        <v>142</v>
      </c>
      <c r="F585" s="16" t="s">
        <v>33</v>
      </c>
      <c r="G585" s="16">
        <v>1310</v>
      </c>
      <c r="H585" s="16">
        <v>3420</v>
      </c>
      <c r="I585" s="17" t="s">
        <v>143</v>
      </c>
      <c r="J585" s="18">
        <v>3845171438</v>
      </c>
      <c r="K585" s="19">
        <v>3845171438</v>
      </c>
      <c r="L585" s="19">
        <v>0</v>
      </c>
      <c r="M585" s="19">
        <v>0</v>
      </c>
      <c r="N585" s="19">
        <v>0</v>
      </c>
      <c r="O585" s="19">
        <v>3845171438</v>
      </c>
      <c r="P585" s="19">
        <v>0</v>
      </c>
      <c r="Q585" s="19">
        <v>2933363922.79</v>
      </c>
      <c r="R585" s="19">
        <v>0</v>
      </c>
      <c r="S585" s="19">
        <v>911807515.21000004</v>
      </c>
      <c r="T585" s="19">
        <v>911807515.21000004</v>
      </c>
      <c r="U585" s="19">
        <v>0</v>
      </c>
      <c r="V585" s="19">
        <v>0</v>
      </c>
      <c r="W585" s="19">
        <v>0</v>
      </c>
      <c r="X585" s="19">
        <v>0</v>
      </c>
      <c r="Y585" s="20">
        <v>0.23713052328409603</v>
      </c>
      <c r="Z585" s="20">
        <v>0.23713052328409603</v>
      </c>
      <c r="AA585" s="20">
        <v>0.76286947671590399</v>
      </c>
      <c r="AB585" s="21">
        <v>1</v>
      </c>
    </row>
    <row r="586" spans="1:28" ht="210" outlineLevel="2" x14ac:dyDescent="0.25">
      <c r="A586" s="15" t="s">
        <v>347</v>
      </c>
      <c r="B586" s="16" t="s">
        <v>264</v>
      </c>
      <c r="C586" s="16" t="s">
        <v>137</v>
      </c>
      <c r="D586" s="16" t="s">
        <v>138</v>
      </c>
      <c r="E586" s="16" t="s">
        <v>354</v>
      </c>
      <c r="F586" s="16" t="s">
        <v>33</v>
      </c>
      <c r="G586" s="16">
        <v>1310</v>
      </c>
      <c r="H586" s="16">
        <v>3420</v>
      </c>
      <c r="I586" s="17" t="s">
        <v>368</v>
      </c>
      <c r="J586" s="18">
        <v>250000000</v>
      </c>
      <c r="K586" s="19">
        <v>250000000</v>
      </c>
      <c r="L586" s="19">
        <v>0</v>
      </c>
      <c r="M586" s="19">
        <v>0</v>
      </c>
      <c r="N586" s="19">
        <v>0</v>
      </c>
      <c r="O586" s="19">
        <v>250000000</v>
      </c>
      <c r="P586" s="19">
        <v>0</v>
      </c>
      <c r="Q586" s="19">
        <v>196575407.22</v>
      </c>
      <c r="R586" s="19">
        <v>0</v>
      </c>
      <c r="S586" s="19">
        <v>53424592.780000001</v>
      </c>
      <c r="T586" s="19">
        <v>53424592.780000001</v>
      </c>
      <c r="U586" s="19">
        <v>0</v>
      </c>
      <c r="V586" s="19">
        <v>0</v>
      </c>
      <c r="W586" s="19">
        <v>0</v>
      </c>
      <c r="X586" s="19">
        <v>0</v>
      </c>
      <c r="Y586" s="20">
        <v>0.21369837112000001</v>
      </c>
      <c r="Z586" s="20">
        <v>0.21369837112000001</v>
      </c>
      <c r="AA586" s="20">
        <v>0.78630162887999999</v>
      </c>
      <c r="AB586" s="21">
        <v>1</v>
      </c>
    </row>
    <row r="587" spans="1:28" ht="90" outlineLevel="2" x14ac:dyDescent="0.25">
      <c r="A587" s="15" t="s">
        <v>347</v>
      </c>
      <c r="B587" s="16" t="s">
        <v>264</v>
      </c>
      <c r="C587" s="16" t="s">
        <v>137</v>
      </c>
      <c r="D587" s="16" t="s">
        <v>138</v>
      </c>
      <c r="E587" s="16" t="s">
        <v>356</v>
      </c>
      <c r="F587" s="16" t="s">
        <v>33</v>
      </c>
      <c r="G587" s="16">
        <v>1310</v>
      </c>
      <c r="H587" s="16">
        <v>3420</v>
      </c>
      <c r="I587" s="17" t="s">
        <v>369</v>
      </c>
      <c r="J587" s="18">
        <v>273990651</v>
      </c>
      <c r="K587" s="19">
        <v>273990651</v>
      </c>
      <c r="L587" s="19">
        <v>0</v>
      </c>
      <c r="M587" s="19">
        <v>0</v>
      </c>
      <c r="N587" s="19">
        <v>0</v>
      </c>
      <c r="O587" s="19">
        <v>273990651</v>
      </c>
      <c r="P587" s="19">
        <v>0</v>
      </c>
      <c r="Q587" s="19">
        <v>0</v>
      </c>
      <c r="R587" s="19">
        <v>0</v>
      </c>
      <c r="S587" s="19">
        <v>78283051</v>
      </c>
      <c r="T587" s="19">
        <v>78283051</v>
      </c>
      <c r="U587" s="19">
        <v>0</v>
      </c>
      <c r="V587" s="19">
        <v>195707600</v>
      </c>
      <c r="W587" s="19">
        <v>0</v>
      </c>
      <c r="X587" s="19">
        <v>195707600</v>
      </c>
      <c r="Y587" s="20">
        <v>0.28571431439096806</v>
      </c>
      <c r="Z587" s="20">
        <v>0.28571431439096806</v>
      </c>
      <c r="AA587" s="20">
        <v>0</v>
      </c>
      <c r="AB587" s="21">
        <v>0.28571431439096806</v>
      </c>
    </row>
    <row r="588" spans="1:28" ht="120" outlineLevel="2" x14ac:dyDescent="0.25">
      <c r="A588" s="15" t="s">
        <v>347</v>
      </c>
      <c r="B588" s="16" t="s">
        <v>264</v>
      </c>
      <c r="C588" s="16" t="s">
        <v>137</v>
      </c>
      <c r="D588" s="16" t="s">
        <v>138</v>
      </c>
      <c r="E588" s="16" t="s">
        <v>370</v>
      </c>
      <c r="F588" s="16" t="s">
        <v>33</v>
      </c>
      <c r="G588" s="16">
        <v>1310</v>
      </c>
      <c r="H588" s="16">
        <v>3420</v>
      </c>
      <c r="I588" s="17" t="s">
        <v>371</v>
      </c>
      <c r="J588" s="18">
        <v>246722013</v>
      </c>
      <c r="K588" s="19">
        <v>246722013</v>
      </c>
      <c r="L588" s="19">
        <v>0</v>
      </c>
      <c r="M588" s="19">
        <v>0</v>
      </c>
      <c r="N588" s="19">
        <v>0</v>
      </c>
      <c r="O588" s="19">
        <v>246722013</v>
      </c>
      <c r="P588" s="19">
        <v>0</v>
      </c>
      <c r="Q588" s="19">
        <v>0</v>
      </c>
      <c r="R588" s="19">
        <v>0</v>
      </c>
      <c r="S588" s="19">
        <v>70492013</v>
      </c>
      <c r="T588" s="19">
        <v>70492013</v>
      </c>
      <c r="U588" s="19">
        <v>0</v>
      </c>
      <c r="V588" s="19">
        <v>176230000</v>
      </c>
      <c r="W588" s="19">
        <v>0</v>
      </c>
      <c r="X588" s="19">
        <v>176230000</v>
      </c>
      <c r="Y588" s="20">
        <v>0.28571432335062863</v>
      </c>
      <c r="Z588" s="20">
        <v>0.28571432335062863</v>
      </c>
      <c r="AA588" s="20">
        <v>0</v>
      </c>
      <c r="AB588" s="21">
        <v>0.28571432335062863</v>
      </c>
    </row>
    <row r="589" spans="1:28" ht="90" outlineLevel="2" x14ac:dyDescent="0.25">
      <c r="A589" s="15" t="s">
        <v>347</v>
      </c>
      <c r="B589" s="16" t="s">
        <v>264</v>
      </c>
      <c r="C589" s="16" t="s">
        <v>137</v>
      </c>
      <c r="D589" s="16" t="s">
        <v>138</v>
      </c>
      <c r="E589" s="16" t="s">
        <v>148</v>
      </c>
      <c r="F589" s="16" t="s">
        <v>33</v>
      </c>
      <c r="G589" s="16">
        <v>1310</v>
      </c>
      <c r="H589" s="16">
        <v>3420</v>
      </c>
      <c r="I589" s="17" t="s">
        <v>372</v>
      </c>
      <c r="J589" s="18">
        <v>221482815</v>
      </c>
      <c r="K589" s="19">
        <v>221482815</v>
      </c>
      <c r="L589" s="19">
        <v>0</v>
      </c>
      <c r="M589" s="19">
        <v>0</v>
      </c>
      <c r="N589" s="19">
        <v>0</v>
      </c>
      <c r="O589" s="19">
        <v>221482815</v>
      </c>
      <c r="P589" s="19">
        <v>0</v>
      </c>
      <c r="Q589" s="19">
        <v>1104469.1599999999</v>
      </c>
      <c r="R589" s="19">
        <v>0</v>
      </c>
      <c r="S589" s="19">
        <v>62176335.840000004</v>
      </c>
      <c r="T589" s="19">
        <v>62176335.840000004</v>
      </c>
      <c r="U589" s="19">
        <v>0</v>
      </c>
      <c r="V589" s="19">
        <v>158202010</v>
      </c>
      <c r="W589" s="19">
        <v>0</v>
      </c>
      <c r="X589" s="19">
        <v>158202010</v>
      </c>
      <c r="Y589" s="20">
        <v>0.28072758529820929</v>
      </c>
      <c r="Z589" s="20">
        <v>0.28072758529820929</v>
      </c>
      <c r="AA589" s="20">
        <v>4.9867036410928762E-3</v>
      </c>
      <c r="AB589" s="21">
        <v>0.28571428893930217</v>
      </c>
    </row>
    <row r="590" spans="1:28" ht="105" outlineLevel="2" x14ac:dyDescent="0.25">
      <c r="A590" s="15" t="s">
        <v>347</v>
      </c>
      <c r="B590" s="16" t="s">
        <v>264</v>
      </c>
      <c r="C590" s="16" t="s">
        <v>137</v>
      </c>
      <c r="D590" s="16" t="s">
        <v>138</v>
      </c>
      <c r="E590" s="16" t="s">
        <v>373</v>
      </c>
      <c r="F590" s="16" t="s">
        <v>33</v>
      </c>
      <c r="G590" s="16">
        <v>1310</v>
      </c>
      <c r="H590" s="16">
        <v>3420</v>
      </c>
      <c r="I590" s="17" t="s">
        <v>374</v>
      </c>
      <c r="J590" s="18">
        <v>229705246</v>
      </c>
      <c r="K590" s="19">
        <v>229705246</v>
      </c>
      <c r="L590" s="19">
        <v>0</v>
      </c>
      <c r="M590" s="19">
        <v>0</v>
      </c>
      <c r="N590" s="19">
        <v>0</v>
      </c>
      <c r="O590" s="19">
        <v>229705246</v>
      </c>
      <c r="P590" s="19">
        <v>0</v>
      </c>
      <c r="Q590" s="19">
        <v>0</v>
      </c>
      <c r="R590" s="19">
        <v>0</v>
      </c>
      <c r="S590" s="19">
        <v>65630076</v>
      </c>
      <c r="T590" s="19">
        <v>65630076</v>
      </c>
      <c r="U590" s="19">
        <v>0</v>
      </c>
      <c r="V590" s="19">
        <v>164075170</v>
      </c>
      <c r="W590" s="19">
        <v>0</v>
      </c>
      <c r="X590" s="19">
        <v>164075170</v>
      </c>
      <c r="Y590" s="20">
        <v>0.28571431059088653</v>
      </c>
      <c r="Z590" s="20">
        <v>0.28571431059088653</v>
      </c>
      <c r="AA590" s="20">
        <v>0</v>
      </c>
      <c r="AB590" s="21">
        <v>0.28571431059088653</v>
      </c>
    </row>
    <row r="591" spans="1:28" ht="105" outlineLevel="2" x14ac:dyDescent="0.25">
      <c r="A591" s="15" t="s">
        <v>347</v>
      </c>
      <c r="B591" s="16" t="s">
        <v>264</v>
      </c>
      <c r="C591" s="16" t="s">
        <v>137</v>
      </c>
      <c r="D591" s="16" t="s">
        <v>138</v>
      </c>
      <c r="E591" s="16" t="s">
        <v>150</v>
      </c>
      <c r="F591" s="16" t="s">
        <v>33</v>
      </c>
      <c r="G591" s="16">
        <v>1310</v>
      </c>
      <c r="H591" s="16">
        <v>3420</v>
      </c>
      <c r="I591" s="17" t="s">
        <v>375</v>
      </c>
      <c r="J591" s="18">
        <v>196776853</v>
      </c>
      <c r="K591" s="19">
        <v>196776853</v>
      </c>
      <c r="L591" s="19">
        <v>0</v>
      </c>
      <c r="M591" s="19">
        <v>0</v>
      </c>
      <c r="N591" s="19">
        <v>0</v>
      </c>
      <c r="O591" s="19">
        <v>196776853</v>
      </c>
      <c r="P591" s="19">
        <v>0</v>
      </c>
      <c r="Q591" s="19">
        <v>294137.55</v>
      </c>
      <c r="R591" s="19">
        <v>0</v>
      </c>
      <c r="S591" s="19">
        <v>55927825.450000003</v>
      </c>
      <c r="T591" s="19">
        <v>55927825.450000003</v>
      </c>
      <c r="U591" s="19">
        <v>0</v>
      </c>
      <c r="V591" s="19">
        <v>140554890</v>
      </c>
      <c r="W591" s="19">
        <v>0</v>
      </c>
      <c r="X591" s="19">
        <v>140554890</v>
      </c>
      <c r="Y591" s="20">
        <v>0.28421953394081367</v>
      </c>
      <c r="Z591" s="20">
        <v>0.28421953394081367</v>
      </c>
      <c r="AA591" s="20">
        <v>1.4947771829647058E-3</v>
      </c>
      <c r="AB591" s="21">
        <v>0.28571431112377838</v>
      </c>
    </row>
    <row r="592" spans="1:28" ht="120" outlineLevel="2" x14ac:dyDescent="0.25">
      <c r="A592" s="15" t="s">
        <v>347</v>
      </c>
      <c r="B592" s="16" t="s">
        <v>264</v>
      </c>
      <c r="C592" s="16" t="s">
        <v>137</v>
      </c>
      <c r="D592" s="16" t="s">
        <v>138</v>
      </c>
      <c r="E592" s="16" t="s">
        <v>376</v>
      </c>
      <c r="F592" s="16" t="s">
        <v>33</v>
      </c>
      <c r="G592" s="16">
        <v>1310</v>
      </c>
      <c r="H592" s="16">
        <v>3420</v>
      </c>
      <c r="I592" s="17" t="s">
        <v>377</v>
      </c>
      <c r="J592" s="18">
        <v>296262537</v>
      </c>
      <c r="K592" s="19">
        <v>296262537</v>
      </c>
      <c r="L592" s="19">
        <v>0</v>
      </c>
      <c r="M592" s="19">
        <v>0</v>
      </c>
      <c r="N592" s="19">
        <v>0</v>
      </c>
      <c r="O592" s="19">
        <v>296262537</v>
      </c>
      <c r="P592" s="19">
        <v>0</v>
      </c>
      <c r="Q592" s="19">
        <v>0</v>
      </c>
      <c r="R592" s="19">
        <v>0</v>
      </c>
      <c r="S592" s="19">
        <v>84646447</v>
      </c>
      <c r="T592" s="19">
        <v>84646447</v>
      </c>
      <c r="U592" s="19">
        <v>0</v>
      </c>
      <c r="V592" s="19">
        <v>211616090</v>
      </c>
      <c r="W592" s="19">
        <v>0</v>
      </c>
      <c r="X592" s="19">
        <v>211616090</v>
      </c>
      <c r="Y592" s="20">
        <v>0.28571431223516458</v>
      </c>
      <c r="Z592" s="20">
        <v>0.28571431223516458</v>
      </c>
      <c r="AA592" s="20">
        <v>0</v>
      </c>
      <c r="AB592" s="21">
        <v>0.28571431223516458</v>
      </c>
    </row>
    <row r="593" spans="1:28" ht="90" outlineLevel="2" x14ac:dyDescent="0.25">
      <c r="A593" s="15" t="s">
        <v>347</v>
      </c>
      <c r="B593" s="16" t="s">
        <v>264</v>
      </c>
      <c r="C593" s="16" t="s">
        <v>137</v>
      </c>
      <c r="D593" s="16" t="s">
        <v>138</v>
      </c>
      <c r="E593" s="16" t="s">
        <v>152</v>
      </c>
      <c r="F593" s="16" t="s">
        <v>33</v>
      </c>
      <c r="G593" s="16">
        <v>1310</v>
      </c>
      <c r="H593" s="16">
        <v>3420</v>
      </c>
      <c r="I593" s="17" t="s">
        <v>378</v>
      </c>
      <c r="J593" s="18">
        <v>246740537</v>
      </c>
      <c r="K593" s="19">
        <v>246740537</v>
      </c>
      <c r="L593" s="19">
        <v>0</v>
      </c>
      <c r="M593" s="19">
        <v>0</v>
      </c>
      <c r="N593" s="19">
        <v>0</v>
      </c>
      <c r="O593" s="19">
        <v>246740537</v>
      </c>
      <c r="P593" s="19">
        <v>0</v>
      </c>
      <c r="Q593" s="19">
        <v>0</v>
      </c>
      <c r="R593" s="19">
        <v>0</v>
      </c>
      <c r="S593" s="19">
        <v>70497297</v>
      </c>
      <c r="T593" s="19">
        <v>70497297</v>
      </c>
      <c r="U593" s="19">
        <v>0</v>
      </c>
      <c r="V593" s="19">
        <v>176243240</v>
      </c>
      <c r="W593" s="19">
        <v>0</v>
      </c>
      <c r="X593" s="19">
        <v>176243240</v>
      </c>
      <c r="Y593" s="20">
        <v>0.28571428860917164</v>
      </c>
      <c r="Z593" s="20">
        <v>0.28571428860917164</v>
      </c>
      <c r="AA593" s="20">
        <v>0</v>
      </c>
      <c r="AB593" s="21">
        <v>0.28571428860917164</v>
      </c>
    </row>
    <row r="594" spans="1:28" ht="120" outlineLevel="2" x14ac:dyDescent="0.25">
      <c r="A594" s="15" t="s">
        <v>347</v>
      </c>
      <c r="B594" s="16" t="s">
        <v>264</v>
      </c>
      <c r="C594" s="16" t="s">
        <v>137</v>
      </c>
      <c r="D594" s="16" t="s">
        <v>138</v>
      </c>
      <c r="E594" s="16" t="s">
        <v>379</v>
      </c>
      <c r="F594" s="16" t="s">
        <v>33</v>
      </c>
      <c r="G594" s="16">
        <v>1310</v>
      </c>
      <c r="H594" s="16">
        <v>3420</v>
      </c>
      <c r="I594" s="17" t="s">
        <v>380</v>
      </c>
      <c r="J594" s="18">
        <v>365209450</v>
      </c>
      <c r="K594" s="19">
        <v>365209450</v>
      </c>
      <c r="L594" s="19">
        <v>0</v>
      </c>
      <c r="M594" s="19">
        <v>0</v>
      </c>
      <c r="N594" s="19">
        <v>0</v>
      </c>
      <c r="O594" s="19">
        <v>365209450</v>
      </c>
      <c r="P594" s="19">
        <v>0</v>
      </c>
      <c r="Q594" s="19">
        <v>0</v>
      </c>
      <c r="R594" s="19">
        <v>0</v>
      </c>
      <c r="S594" s="19">
        <v>104345560</v>
      </c>
      <c r="T594" s="19">
        <v>104345560</v>
      </c>
      <c r="U594" s="19">
        <v>0</v>
      </c>
      <c r="V594" s="19">
        <v>260863890</v>
      </c>
      <c r="W594" s="19">
        <v>0</v>
      </c>
      <c r="X594" s="19">
        <v>260863890</v>
      </c>
      <c r="Y594" s="20">
        <v>0.2857142935375851</v>
      </c>
      <c r="Z594" s="20">
        <v>0.2857142935375851</v>
      </c>
      <c r="AA594" s="20">
        <v>0</v>
      </c>
      <c r="AB594" s="21">
        <v>0.2857142935375851</v>
      </c>
    </row>
    <row r="595" spans="1:28" ht="150" outlineLevel="2" x14ac:dyDescent="0.25">
      <c r="A595" s="15" t="s">
        <v>347</v>
      </c>
      <c r="B595" s="16" t="s">
        <v>264</v>
      </c>
      <c r="C595" s="16" t="s">
        <v>137</v>
      </c>
      <c r="D595" s="16" t="s">
        <v>138</v>
      </c>
      <c r="E595" s="16" t="s">
        <v>154</v>
      </c>
      <c r="F595" s="16" t="s">
        <v>33</v>
      </c>
      <c r="G595" s="16">
        <v>1310</v>
      </c>
      <c r="H595" s="16">
        <v>3420</v>
      </c>
      <c r="I595" s="17" t="s">
        <v>381</v>
      </c>
      <c r="J595" s="18">
        <v>178255583</v>
      </c>
      <c r="K595" s="19">
        <v>178255583</v>
      </c>
      <c r="L595" s="19">
        <v>0</v>
      </c>
      <c r="M595" s="19">
        <v>0</v>
      </c>
      <c r="N595" s="19">
        <v>0</v>
      </c>
      <c r="O595" s="19">
        <v>178255583</v>
      </c>
      <c r="P595" s="19">
        <v>0</v>
      </c>
      <c r="Q595" s="19">
        <v>0</v>
      </c>
      <c r="R595" s="19">
        <v>0</v>
      </c>
      <c r="S595" s="19">
        <v>50930173</v>
      </c>
      <c r="T595" s="19">
        <v>50930173</v>
      </c>
      <c r="U595" s="19">
        <v>0</v>
      </c>
      <c r="V595" s="19">
        <v>127325410</v>
      </c>
      <c r="W595" s="19">
        <v>0</v>
      </c>
      <c r="X595" s="19">
        <v>127325410</v>
      </c>
      <c r="Y595" s="20">
        <v>0.28571432177807299</v>
      </c>
      <c r="Z595" s="20">
        <v>0.28571432177807299</v>
      </c>
      <c r="AA595" s="20">
        <v>0</v>
      </c>
      <c r="AB595" s="21">
        <v>0.28571432177807299</v>
      </c>
    </row>
    <row r="596" spans="1:28" ht="90" outlineLevel="2" x14ac:dyDescent="0.25">
      <c r="A596" s="15" t="s">
        <v>347</v>
      </c>
      <c r="B596" s="16" t="s">
        <v>264</v>
      </c>
      <c r="C596" s="16" t="s">
        <v>137</v>
      </c>
      <c r="D596" s="16" t="s">
        <v>138</v>
      </c>
      <c r="E596" s="16" t="s">
        <v>382</v>
      </c>
      <c r="F596" s="16" t="s">
        <v>33</v>
      </c>
      <c r="G596" s="16">
        <v>1310</v>
      </c>
      <c r="H596" s="16">
        <v>3420</v>
      </c>
      <c r="I596" s="17" t="s">
        <v>383</v>
      </c>
      <c r="J596" s="18">
        <v>196264334</v>
      </c>
      <c r="K596" s="19">
        <v>196264334</v>
      </c>
      <c r="L596" s="19">
        <v>0</v>
      </c>
      <c r="M596" s="19">
        <v>0</v>
      </c>
      <c r="N596" s="19">
        <v>0</v>
      </c>
      <c r="O596" s="19">
        <v>196264334</v>
      </c>
      <c r="P596" s="19">
        <v>0</v>
      </c>
      <c r="Q596" s="19">
        <v>1158846.31</v>
      </c>
      <c r="R596" s="19">
        <v>0</v>
      </c>
      <c r="S596" s="19">
        <v>54916677.689999998</v>
      </c>
      <c r="T596" s="19">
        <v>54916677.689999998</v>
      </c>
      <c r="U596" s="19">
        <v>0</v>
      </c>
      <c r="V596" s="19">
        <v>140188810</v>
      </c>
      <c r="W596" s="19">
        <v>0</v>
      </c>
      <c r="X596" s="19">
        <v>140188810</v>
      </c>
      <c r="Y596" s="20">
        <v>0.27980976762695964</v>
      </c>
      <c r="Z596" s="20">
        <v>0.27980976762695964</v>
      </c>
      <c r="AA596" s="20">
        <v>5.9045180873260449E-3</v>
      </c>
      <c r="AB596" s="21">
        <v>0.2857142857142857</v>
      </c>
    </row>
    <row r="597" spans="1:28" ht="105" outlineLevel="2" x14ac:dyDescent="0.25">
      <c r="A597" s="15" t="s">
        <v>347</v>
      </c>
      <c r="B597" s="16" t="s">
        <v>264</v>
      </c>
      <c r="C597" s="16" t="s">
        <v>137</v>
      </c>
      <c r="D597" s="16" t="s">
        <v>138</v>
      </c>
      <c r="E597" s="16" t="s">
        <v>156</v>
      </c>
      <c r="F597" s="16" t="s">
        <v>33</v>
      </c>
      <c r="G597" s="16">
        <v>1310</v>
      </c>
      <c r="H597" s="16">
        <v>3420</v>
      </c>
      <c r="I597" s="17" t="s">
        <v>384</v>
      </c>
      <c r="J597" s="18">
        <v>173290162</v>
      </c>
      <c r="K597" s="19">
        <v>173290162</v>
      </c>
      <c r="L597" s="19">
        <v>0</v>
      </c>
      <c r="M597" s="19">
        <v>0</v>
      </c>
      <c r="N597" s="19">
        <v>0</v>
      </c>
      <c r="O597" s="19">
        <v>173290162</v>
      </c>
      <c r="P597" s="19">
        <v>0</v>
      </c>
      <c r="Q597" s="19">
        <v>0</v>
      </c>
      <c r="R597" s="19">
        <v>0</v>
      </c>
      <c r="S597" s="19">
        <v>49511482</v>
      </c>
      <c r="T597" s="19">
        <v>49511482</v>
      </c>
      <c r="U597" s="19">
        <v>0</v>
      </c>
      <c r="V597" s="19">
        <v>123778680</v>
      </c>
      <c r="W597" s="19">
        <v>0</v>
      </c>
      <c r="X597" s="19">
        <v>123778680</v>
      </c>
      <c r="Y597" s="20">
        <v>0.28571432693334314</v>
      </c>
      <c r="Z597" s="20">
        <v>0.28571432693334314</v>
      </c>
      <c r="AA597" s="20">
        <v>0</v>
      </c>
      <c r="AB597" s="21">
        <v>0.28571432693334314</v>
      </c>
    </row>
    <row r="598" spans="1:28" ht="90" outlineLevel="2" x14ac:dyDescent="0.25">
      <c r="A598" s="15" t="s">
        <v>347</v>
      </c>
      <c r="B598" s="16" t="s">
        <v>264</v>
      </c>
      <c r="C598" s="16" t="s">
        <v>137</v>
      </c>
      <c r="D598" s="16" t="s">
        <v>138</v>
      </c>
      <c r="E598" s="16" t="s">
        <v>385</v>
      </c>
      <c r="F598" s="16" t="s">
        <v>33</v>
      </c>
      <c r="G598" s="16">
        <v>1310</v>
      </c>
      <c r="H598" s="16">
        <v>3420</v>
      </c>
      <c r="I598" s="17" t="s">
        <v>386</v>
      </c>
      <c r="J598" s="18">
        <v>249553731</v>
      </c>
      <c r="K598" s="19">
        <v>249553731</v>
      </c>
      <c r="L598" s="19">
        <v>0</v>
      </c>
      <c r="M598" s="19">
        <v>0</v>
      </c>
      <c r="N598" s="19">
        <v>0</v>
      </c>
      <c r="O598" s="19">
        <v>249553731</v>
      </c>
      <c r="P598" s="19">
        <v>0</v>
      </c>
      <c r="Q598" s="19">
        <v>0</v>
      </c>
      <c r="R598" s="19">
        <v>0</v>
      </c>
      <c r="S598" s="19">
        <v>71301071</v>
      </c>
      <c r="T598" s="19">
        <v>71301071</v>
      </c>
      <c r="U598" s="19">
        <v>0</v>
      </c>
      <c r="V598" s="19">
        <v>178252660</v>
      </c>
      <c r="W598" s="19">
        <v>0</v>
      </c>
      <c r="X598" s="19">
        <v>178252660</v>
      </c>
      <c r="Y598" s="20">
        <v>0.28571430575005108</v>
      </c>
      <c r="Z598" s="20">
        <v>0.28571430575005108</v>
      </c>
      <c r="AA598" s="20">
        <v>0</v>
      </c>
      <c r="AB598" s="21">
        <v>0.28571430575005108</v>
      </c>
    </row>
    <row r="599" spans="1:28" ht="90" outlineLevel="2" x14ac:dyDescent="0.25">
      <c r="A599" s="15" t="s">
        <v>347</v>
      </c>
      <c r="B599" s="16" t="s">
        <v>264</v>
      </c>
      <c r="C599" s="16" t="s">
        <v>137</v>
      </c>
      <c r="D599" s="16" t="s">
        <v>138</v>
      </c>
      <c r="E599" s="16" t="s">
        <v>158</v>
      </c>
      <c r="F599" s="16" t="s">
        <v>33</v>
      </c>
      <c r="G599" s="16">
        <v>1310</v>
      </c>
      <c r="H599" s="16">
        <v>3420</v>
      </c>
      <c r="I599" s="17" t="s">
        <v>387</v>
      </c>
      <c r="J599" s="18">
        <v>177512751</v>
      </c>
      <c r="K599" s="19">
        <v>177512751</v>
      </c>
      <c r="L599" s="19">
        <v>0</v>
      </c>
      <c r="M599" s="19">
        <v>0</v>
      </c>
      <c r="N599" s="19">
        <v>0</v>
      </c>
      <c r="O599" s="19">
        <v>177512751</v>
      </c>
      <c r="P599" s="19">
        <v>0</v>
      </c>
      <c r="Q599" s="19">
        <v>3494801.16</v>
      </c>
      <c r="R599" s="19">
        <v>0</v>
      </c>
      <c r="S599" s="19">
        <v>47223129.840000004</v>
      </c>
      <c r="T599" s="19">
        <v>47223129.840000004</v>
      </c>
      <c r="U599" s="19">
        <v>0</v>
      </c>
      <c r="V599" s="19">
        <v>126794820</v>
      </c>
      <c r="W599" s="19">
        <v>0</v>
      </c>
      <c r="X599" s="19">
        <v>126794820</v>
      </c>
      <c r="Y599" s="20">
        <v>0.26602669145722385</v>
      </c>
      <c r="Z599" s="20">
        <v>0.26602669145722385</v>
      </c>
      <c r="AA599" s="20">
        <v>1.9687606328629318E-2</v>
      </c>
      <c r="AB599" s="21">
        <v>0.28571429778585317</v>
      </c>
    </row>
    <row r="600" spans="1:28" ht="105" outlineLevel="2" x14ac:dyDescent="0.25">
      <c r="A600" s="15" t="s">
        <v>347</v>
      </c>
      <c r="B600" s="16" t="s">
        <v>264</v>
      </c>
      <c r="C600" s="16" t="s">
        <v>137</v>
      </c>
      <c r="D600" s="16" t="s">
        <v>138</v>
      </c>
      <c r="E600" s="16" t="s">
        <v>284</v>
      </c>
      <c r="F600" s="16" t="s">
        <v>33</v>
      </c>
      <c r="G600" s="16">
        <v>1310</v>
      </c>
      <c r="H600" s="16">
        <v>3420</v>
      </c>
      <c r="I600" s="17" t="s">
        <v>388</v>
      </c>
      <c r="J600" s="18">
        <v>181773834</v>
      </c>
      <c r="K600" s="19">
        <v>181773834</v>
      </c>
      <c r="L600" s="19">
        <v>0</v>
      </c>
      <c r="M600" s="19">
        <v>0</v>
      </c>
      <c r="N600" s="19">
        <v>0</v>
      </c>
      <c r="O600" s="19">
        <v>181773834</v>
      </c>
      <c r="P600" s="19">
        <v>0</v>
      </c>
      <c r="Q600" s="19">
        <v>0</v>
      </c>
      <c r="R600" s="19">
        <v>0</v>
      </c>
      <c r="S600" s="19">
        <v>51935384</v>
      </c>
      <c r="T600" s="19">
        <v>51935384</v>
      </c>
      <c r="U600" s="19">
        <v>0</v>
      </c>
      <c r="V600" s="19">
        <v>129838450</v>
      </c>
      <c r="W600" s="19">
        <v>0</v>
      </c>
      <c r="X600" s="19">
        <v>129838450</v>
      </c>
      <c r="Y600" s="20">
        <v>0.28571430143240528</v>
      </c>
      <c r="Z600" s="20">
        <v>0.28571430143240528</v>
      </c>
      <c r="AA600" s="20">
        <v>0</v>
      </c>
      <c r="AB600" s="21">
        <v>0.28571430143240528</v>
      </c>
    </row>
    <row r="601" spans="1:28" ht="225" outlineLevel="2" x14ac:dyDescent="0.25">
      <c r="A601" s="15" t="s">
        <v>347</v>
      </c>
      <c r="B601" s="16" t="s">
        <v>264</v>
      </c>
      <c r="C601" s="16" t="s">
        <v>137</v>
      </c>
      <c r="D601" s="16" t="s">
        <v>138</v>
      </c>
      <c r="E601" s="16" t="s">
        <v>389</v>
      </c>
      <c r="F601" s="16" t="s">
        <v>33</v>
      </c>
      <c r="G601" s="16">
        <v>1310</v>
      </c>
      <c r="H601" s="16">
        <v>3420</v>
      </c>
      <c r="I601" s="17" t="s">
        <v>390</v>
      </c>
      <c r="J601" s="18">
        <v>72812500</v>
      </c>
      <c r="K601" s="19">
        <v>72812500</v>
      </c>
      <c r="L601" s="19">
        <v>0</v>
      </c>
      <c r="M601" s="19">
        <v>0</v>
      </c>
      <c r="N601" s="19">
        <v>0</v>
      </c>
      <c r="O601" s="19">
        <v>72812500</v>
      </c>
      <c r="P601" s="19">
        <v>0</v>
      </c>
      <c r="Q601" s="19">
        <v>0</v>
      </c>
      <c r="R601" s="19">
        <v>0</v>
      </c>
      <c r="S601" s="19">
        <v>24270834</v>
      </c>
      <c r="T601" s="19">
        <v>24270834</v>
      </c>
      <c r="U601" s="19">
        <v>0</v>
      </c>
      <c r="V601" s="19">
        <v>48541666</v>
      </c>
      <c r="W601" s="19">
        <v>0</v>
      </c>
      <c r="X601" s="19">
        <v>48541666</v>
      </c>
      <c r="Y601" s="20">
        <v>0.33333334248927038</v>
      </c>
      <c r="Z601" s="20">
        <v>0.33333334248927038</v>
      </c>
      <c r="AA601" s="20">
        <v>0</v>
      </c>
      <c r="AB601" s="21">
        <v>0.33333334248927038</v>
      </c>
    </row>
    <row r="602" spans="1:28" ht="90" outlineLevel="2" x14ac:dyDescent="0.25">
      <c r="A602" s="15" t="s">
        <v>347</v>
      </c>
      <c r="B602" s="16" t="s">
        <v>264</v>
      </c>
      <c r="C602" s="16" t="s">
        <v>137</v>
      </c>
      <c r="D602" s="16" t="s">
        <v>138</v>
      </c>
      <c r="E602" s="16" t="s">
        <v>329</v>
      </c>
      <c r="F602" s="16" t="s">
        <v>33</v>
      </c>
      <c r="G602" s="16">
        <v>1310</v>
      </c>
      <c r="H602" s="16">
        <v>3420</v>
      </c>
      <c r="I602" s="17" t="s">
        <v>391</v>
      </c>
      <c r="J602" s="18">
        <v>50843499</v>
      </c>
      <c r="K602" s="19">
        <v>50843499</v>
      </c>
      <c r="L602" s="19">
        <v>0</v>
      </c>
      <c r="M602" s="19">
        <v>0</v>
      </c>
      <c r="N602" s="19">
        <v>0</v>
      </c>
      <c r="O602" s="19">
        <v>50843499</v>
      </c>
      <c r="P602" s="19">
        <v>0</v>
      </c>
      <c r="Q602" s="19">
        <v>9242564.6500000004</v>
      </c>
      <c r="R602" s="19">
        <v>0</v>
      </c>
      <c r="S602" s="19">
        <v>3468312.35</v>
      </c>
      <c r="T602" s="19">
        <v>3468312.35</v>
      </c>
      <c r="U602" s="19">
        <v>0</v>
      </c>
      <c r="V602" s="19">
        <v>38132622</v>
      </c>
      <c r="W602" s="19">
        <v>0</v>
      </c>
      <c r="X602" s="19">
        <v>38132622</v>
      </c>
      <c r="Y602" s="20">
        <v>6.8215453661047212E-2</v>
      </c>
      <c r="Z602" s="20">
        <v>6.8215453661047212E-2</v>
      </c>
      <c r="AA602" s="20">
        <v>0.18178459059239807</v>
      </c>
      <c r="AB602" s="21">
        <v>0.2500000442534453</v>
      </c>
    </row>
    <row r="603" spans="1:28" ht="90" outlineLevel="2" x14ac:dyDescent="0.25">
      <c r="A603" s="15" t="s">
        <v>347</v>
      </c>
      <c r="B603" s="16" t="s">
        <v>264</v>
      </c>
      <c r="C603" s="16" t="s">
        <v>137</v>
      </c>
      <c r="D603" s="16" t="s">
        <v>138</v>
      </c>
      <c r="E603" s="16" t="s">
        <v>331</v>
      </c>
      <c r="F603" s="16" t="s">
        <v>33</v>
      </c>
      <c r="G603" s="16">
        <v>1310</v>
      </c>
      <c r="H603" s="16">
        <v>3420</v>
      </c>
      <c r="I603" s="17" t="s">
        <v>392</v>
      </c>
      <c r="J603" s="18">
        <v>1116673</v>
      </c>
      <c r="K603" s="19">
        <v>1116673</v>
      </c>
      <c r="L603" s="19">
        <v>0</v>
      </c>
      <c r="M603" s="19">
        <v>0</v>
      </c>
      <c r="N603" s="19">
        <v>0</v>
      </c>
      <c r="O603" s="19">
        <v>1116673</v>
      </c>
      <c r="P603" s="19">
        <v>0</v>
      </c>
      <c r="Q603" s="19">
        <v>202996.64</v>
      </c>
      <c r="R603" s="19">
        <v>0</v>
      </c>
      <c r="S603" s="19">
        <v>76174.36</v>
      </c>
      <c r="T603" s="19">
        <v>76174.36</v>
      </c>
      <c r="U603" s="19">
        <v>0</v>
      </c>
      <c r="V603" s="19">
        <v>837502</v>
      </c>
      <c r="W603" s="19">
        <v>0</v>
      </c>
      <c r="X603" s="19">
        <v>837502</v>
      </c>
      <c r="Y603" s="20">
        <v>6.8215457882477681E-2</v>
      </c>
      <c r="Z603" s="20">
        <v>6.8215457882477681E-2</v>
      </c>
      <c r="AA603" s="20">
        <v>0.18178700479012211</v>
      </c>
      <c r="AB603" s="21">
        <v>0.25000246267259979</v>
      </c>
    </row>
    <row r="604" spans="1:28" ht="90" outlineLevel="2" x14ac:dyDescent="0.25">
      <c r="A604" s="15" t="s">
        <v>347</v>
      </c>
      <c r="B604" s="16" t="s">
        <v>264</v>
      </c>
      <c r="C604" s="16" t="s">
        <v>137</v>
      </c>
      <c r="D604" s="16" t="s">
        <v>138</v>
      </c>
      <c r="E604" s="16" t="s">
        <v>333</v>
      </c>
      <c r="F604" s="16" t="s">
        <v>33</v>
      </c>
      <c r="G604" s="16">
        <v>1310</v>
      </c>
      <c r="H604" s="16">
        <v>3420</v>
      </c>
      <c r="I604" s="17" t="s">
        <v>393</v>
      </c>
      <c r="J604" s="18">
        <v>25421749</v>
      </c>
      <c r="K604" s="19">
        <v>25421749</v>
      </c>
      <c r="L604" s="19">
        <v>0</v>
      </c>
      <c r="M604" s="19">
        <v>0</v>
      </c>
      <c r="N604" s="19">
        <v>0</v>
      </c>
      <c r="O604" s="19">
        <v>25421749</v>
      </c>
      <c r="P604" s="19">
        <v>0</v>
      </c>
      <c r="Q604" s="19">
        <v>2417982.41</v>
      </c>
      <c r="R604" s="19">
        <v>0</v>
      </c>
      <c r="S604" s="19">
        <v>3937457.59</v>
      </c>
      <c r="T604" s="19">
        <v>3937457.59</v>
      </c>
      <c r="U604" s="19">
        <v>0</v>
      </c>
      <c r="V604" s="19">
        <v>19066309</v>
      </c>
      <c r="W604" s="19">
        <v>0</v>
      </c>
      <c r="X604" s="19">
        <v>19066309</v>
      </c>
      <c r="Y604" s="20">
        <v>0.15488539321193046</v>
      </c>
      <c r="Z604" s="20">
        <v>0.15488539321193046</v>
      </c>
      <c r="AA604" s="20">
        <v>9.5114714963160096E-2</v>
      </c>
      <c r="AB604" s="21">
        <v>0.25000010817509055</v>
      </c>
    </row>
    <row r="605" spans="1:28" ht="90" outlineLevel="2" x14ac:dyDescent="0.25">
      <c r="A605" s="15" t="s">
        <v>347</v>
      </c>
      <c r="B605" s="16" t="s">
        <v>264</v>
      </c>
      <c r="C605" s="16" t="s">
        <v>137</v>
      </c>
      <c r="D605" s="16" t="s">
        <v>138</v>
      </c>
      <c r="E605" s="16" t="s">
        <v>180</v>
      </c>
      <c r="F605" s="16" t="s">
        <v>33</v>
      </c>
      <c r="G605" s="16">
        <v>1310</v>
      </c>
      <c r="H605" s="16">
        <v>3420</v>
      </c>
      <c r="I605" s="17" t="s">
        <v>394</v>
      </c>
      <c r="J605" s="18">
        <v>558336</v>
      </c>
      <c r="K605" s="19">
        <v>558336</v>
      </c>
      <c r="L605" s="19">
        <v>0</v>
      </c>
      <c r="M605" s="19">
        <v>0</v>
      </c>
      <c r="N605" s="19">
        <v>0</v>
      </c>
      <c r="O605" s="19">
        <v>558336</v>
      </c>
      <c r="P605" s="19">
        <v>0</v>
      </c>
      <c r="Q605" s="19">
        <v>53105.91</v>
      </c>
      <c r="R605" s="19">
        <v>0</v>
      </c>
      <c r="S605" s="19">
        <v>86478.09</v>
      </c>
      <c r="T605" s="19">
        <v>86478.09</v>
      </c>
      <c r="U605" s="19">
        <v>0</v>
      </c>
      <c r="V605" s="19">
        <v>418752</v>
      </c>
      <c r="W605" s="19">
        <v>0</v>
      </c>
      <c r="X605" s="19">
        <v>418752</v>
      </c>
      <c r="Y605" s="20">
        <v>0.15488539159215955</v>
      </c>
      <c r="Z605" s="20">
        <v>0.15488539159215955</v>
      </c>
      <c r="AA605" s="20">
        <v>9.5114608407840445E-2</v>
      </c>
      <c r="AB605" s="21">
        <v>0.25</v>
      </c>
    </row>
    <row r="606" spans="1:28" ht="90" outlineLevel="2" x14ac:dyDescent="0.25">
      <c r="A606" s="15" t="s">
        <v>347</v>
      </c>
      <c r="B606" s="16" t="s">
        <v>264</v>
      </c>
      <c r="C606" s="16" t="s">
        <v>137</v>
      </c>
      <c r="D606" s="16" t="s">
        <v>138</v>
      </c>
      <c r="E606" s="16" t="s">
        <v>162</v>
      </c>
      <c r="F606" s="16" t="s">
        <v>33</v>
      </c>
      <c r="G606" s="16" t="s">
        <v>470</v>
      </c>
      <c r="H606" s="16" t="s">
        <v>471</v>
      </c>
      <c r="I606" s="17" t="s">
        <v>472</v>
      </c>
      <c r="J606" s="33">
        <v>0</v>
      </c>
      <c r="K606" s="33">
        <v>0</v>
      </c>
      <c r="L606" s="33">
        <v>0</v>
      </c>
      <c r="M606" s="33">
        <v>0</v>
      </c>
      <c r="N606" s="33">
        <v>169874387.13</v>
      </c>
      <c r="O606" s="19">
        <v>0</v>
      </c>
      <c r="P606" s="19">
        <v>0</v>
      </c>
      <c r="Q606" s="19">
        <v>0</v>
      </c>
      <c r="R606" s="19">
        <v>0</v>
      </c>
      <c r="S606" s="19">
        <v>0</v>
      </c>
      <c r="T606" s="19">
        <v>0</v>
      </c>
      <c r="U606" s="19">
        <v>0</v>
      </c>
      <c r="V606" s="19">
        <v>0</v>
      </c>
      <c r="W606" s="19">
        <v>0</v>
      </c>
      <c r="X606" s="19">
        <v>0</v>
      </c>
      <c r="Y606" s="20">
        <v>0</v>
      </c>
      <c r="Z606" s="20">
        <v>0</v>
      </c>
      <c r="AA606" s="20">
        <v>0</v>
      </c>
      <c r="AB606" s="21">
        <v>0</v>
      </c>
    </row>
    <row r="607" spans="1:28" ht="45" outlineLevel="2" x14ac:dyDescent="0.25">
      <c r="A607" s="15" t="s">
        <v>347</v>
      </c>
      <c r="B607" s="16" t="s">
        <v>264</v>
      </c>
      <c r="C607" s="16" t="s">
        <v>137</v>
      </c>
      <c r="D607" s="16" t="s">
        <v>174</v>
      </c>
      <c r="E607" s="16"/>
      <c r="F607" s="16" t="s">
        <v>33</v>
      </c>
      <c r="G607" s="16">
        <v>1320</v>
      </c>
      <c r="H607" s="16">
        <v>3420</v>
      </c>
      <c r="I607" s="17" t="s">
        <v>175</v>
      </c>
      <c r="J607" s="18">
        <v>2834208675</v>
      </c>
      <c r="K607" s="19">
        <v>2834208675</v>
      </c>
      <c r="L607" s="19">
        <v>0</v>
      </c>
      <c r="M607" s="19">
        <v>0</v>
      </c>
      <c r="N607" s="19">
        <v>0</v>
      </c>
      <c r="O607" s="19">
        <v>2834208675</v>
      </c>
      <c r="P607" s="19">
        <v>0</v>
      </c>
      <c r="Q607" s="19">
        <v>0</v>
      </c>
      <c r="R607" s="19">
        <v>0</v>
      </c>
      <c r="S607" s="19">
        <v>485250606.49000001</v>
      </c>
      <c r="T607" s="19">
        <v>485250606.49000001</v>
      </c>
      <c r="U607" s="19">
        <v>2348958068.5100002</v>
      </c>
      <c r="V607" s="19">
        <v>2348958068.5100002</v>
      </c>
      <c r="W607" s="19">
        <v>0</v>
      </c>
      <c r="X607" s="19">
        <v>2348958068.5100002</v>
      </c>
      <c r="Y607" s="20">
        <v>0.17121202498965607</v>
      </c>
      <c r="Z607" s="20">
        <v>0.17121202498965607</v>
      </c>
      <c r="AA607" s="20">
        <v>0</v>
      </c>
      <c r="AB607" s="21">
        <v>0.17121202498965607</v>
      </c>
    </row>
    <row r="608" spans="1:28" ht="210" outlineLevel="2" x14ac:dyDescent="0.25">
      <c r="A608" s="15" t="s">
        <v>347</v>
      </c>
      <c r="B608" s="16" t="s">
        <v>264</v>
      </c>
      <c r="C608" s="16" t="s">
        <v>137</v>
      </c>
      <c r="D608" s="16" t="s">
        <v>282</v>
      </c>
      <c r="E608" s="16" t="s">
        <v>299</v>
      </c>
      <c r="F608" s="16" t="s">
        <v>33</v>
      </c>
      <c r="G608" s="16">
        <v>1320</v>
      </c>
      <c r="H608" s="16">
        <v>3420</v>
      </c>
      <c r="I608" s="17" t="s">
        <v>395</v>
      </c>
      <c r="J608" s="18">
        <v>19400316</v>
      </c>
      <c r="K608" s="19">
        <v>19400316</v>
      </c>
      <c r="L608" s="19">
        <v>0</v>
      </c>
      <c r="M608" s="19">
        <v>0</v>
      </c>
      <c r="N608" s="19">
        <v>0</v>
      </c>
      <c r="O608" s="19">
        <v>19400316</v>
      </c>
      <c r="P608" s="19">
        <v>0</v>
      </c>
      <c r="Q608" s="19">
        <v>0</v>
      </c>
      <c r="R608" s="19">
        <v>0</v>
      </c>
      <c r="S608" s="19">
        <v>4850079</v>
      </c>
      <c r="T608" s="19">
        <v>4850079</v>
      </c>
      <c r="U608" s="19">
        <v>0</v>
      </c>
      <c r="V608" s="19">
        <v>14550237</v>
      </c>
      <c r="W608" s="19">
        <v>0</v>
      </c>
      <c r="X608" s="19">
        <v>14550237</v>
      </c>
      <c r="Y608" s="20">
        <v>0.25</v>
      </c>
      <c r="Z608" s="20">
        <v>0.25</v>
      </c>
      <c r="AA608" s="20">
        <v>0</v>
      </c>
      <c r="AB608" s="21">
        <v>0.25</v>
      </c>
    </row>
    <row r="609" spans="1:28" ht="90" outlineLevel="2" x14ac:dyDescent="0.25">
      <c r="A609" s="15" t="s">
        <v>347</v>
      </c>
      <c r="B609" s="16" t="s">
        <v>264</v>
      </c>
      <c r="C609" s="16" t="s">
        <v>137</v>
      </c>
      <c r="D609" s="16" t="s">
        <v>282</v>
      </c>
      <c r="E609" s="16" t="s">
        <v>396</v>
      </c>
      <c r="F609" s="16" t="s">
        <v>33</v>
      </c>
      <c r="G609" s="16">
        <v>1320</v>
      </c>
      <c r="H609" s="16">
        <v>3420</v>
      </c>
      <c r="I609" s="17" t="s">
        <v>397</v>
      </c>
      <c r="J609" s="18">
        <v>76265249</v>
      </c>
      <c r="K609" s="19">
        <v>76265249</v>
      </c>
      <c r="L609" s="19">
        <v>0</v>
      </c>
      <c r="M609" s="19">
        <v>0</v>
      </c>
      <c r="N609" s="19">
        <v>0</v>
      </c>
      <c r="O609" s="19">
        <v>76265249</v>
      </c>
      <c r="P609" s="19">
        <v>0</v>
      </c>
      <c r="Q609" s="19">
        <v>7253940.9100000001</v>
      </c>
      <c r="R609" s="19">
        <v>0</v>
      </c>
      <c r="S609" s="19">
        <v>11812373.09</v>
      </c>
      <c r="T609" s="19">
        <v>11812373.09</v>
      </c>
      <c r="U609" s="19">
        <v>0</v>
      </c>
      <c r="V609" s="19">
        <v>57198935</v>
      </c>
      <c r="W609" s="19">
        <v>0</v>
      </c>
      <c r="X609" s="19">
        <v>57198935</v>
      </c>
      <c r="Y609" s="20">
        <v>0.15488539334605725</v>
      </c>
      <c r="Z609" s="20">
        <v>0.15488539334605725</v>
      </c>
      <c r="AA609" s="20">
        <v>9.5114629600173473E-2</v>
      </c>
      <c r="AB609" s="21">
        <v>0.25000002294623069</v>
      </c>
    </row>
    <row r="610" spans="1:28" ht="90" outlineLevel="2" x14ac:dyDescent="0.25">
      <c r="A610" s="15" t="s">
        <v>347</v>
      </c>
      <c r="B610" s="16" t="s">
        <v>264</v>
      </c>
      <c r="C610" s="16" t="s">
        <v>137</v>
      </c>
      <c r="D610" s="16" t="s">
        <v>282</v>
      </c>
      <c r="E610" s="16" t="s">
        <v>275</v>
      </c>
      <c r="F610" s="16" t="s">
        <v>33</v>
      </c>
      <c r="G610" s="16">
        <v>1320</v>
      </c>
      <c r="H610" s="16">
        <v>3420</v>
      </c>
      <c r="I610" s="17" t="s">
        <v>398</v>
      </c>
      <c r="J610" s="18">
        <v>1675010</v>
      </c>
      <c r="K610" s="19">
        <v>1675010</v>
      </c>
      <c r="L610" s="19">
        <v>0</v>
      </c>
      <c r="M610" s="19">
        <v>0</v>
      </c>
      <c r="N610" s="19">
        <v>0</v>
      </c>
      <c r="O610" s="19">
        <v>1675010</v>
      </c>
      <c r="P610" s="19">
        <v>0</v>
      </c>
      <c r="Q610" s="19">
        <v>159320.42000000001</v>
      </c>
      <c r="R610" s="19">
        <v>0</v>
      </c>
      <c r="S610" s="19">
        <v>259434.58</v>
      </c>
      <c r="T610" s="19">
        <v>259434.58</v>
      </c>
      <c r="U610" s="19">
        <v>0</v>
      </c>
      <c r="V610" s="19">
        <v>1256255</v>
      </c>
      <c r="W610" s="19">
        <v>0</v>
      </c>
      <c r="X610" s="19">
        <v>1256255</v>
      </c>
      <c r="Y610" s="20">
        <v>0.15488539172900459</v>
      </c>
      <c r="Z610" s="20">
        <v>0.15488539172900459</v>
      </c>
      <c r="AA610" s="20">
        <v>9.5116100799398223E-2</v>
      </c>
      <c r="AB610" s="21">
        <v>0.25000149252840281</v>
      </c>
    </row>
    <row r="611" spans="1:28" ht="409.5" outlineLevel="2" x14ac:dyDescent="0.25">
      <c r="A611" s="15" t="s">
        <v>347</v>
      </c>
      <c r="B611" s="16" t="s">
        <v>264</v>
      </c>
      <c r="C611" s="16" t="s">
        <v>137</v>
      </c>
      <c r="D611" s="16" t="s">
        <v>176</v>
      </c>
      <c r="E611" s="16" t="s">
        <v>52</v>
      </c>
      <c r="F611" s="16" t="s">
        <v>33</v>
      </c>
      <c r="G611" s="16">
        <v>1320</v>
      </c>
      <c r="H611" s="16">
        <v>3420</v>
      </c>
      <c r="I611" s="17" t="s">
        <v>399</v>
      </c>
      <c r="J611" s="18">
        <v>283912817</v>
      </c>
      <c r="K611" s="19">
        <v>283912817</v>
      </c>
      <c r="L611" s="19">
        <v>0</v>
      </c>
      <c r="M611" s="19">
        <v>0</v>
      </c>
      <c r="N611" s="19">
        <v>0</v>
      </c>
      <c r="O611" s="19">
        <v>283912817</v>
      </c>
      <c r="P611" s="19">
        <v>0</v>
      </c>
      <c r="Q611" s="19">
        <v>0</v>
      </c>
      <c r="R611" s="19">
        <v>0</v>
      </c>
      <c r="S611" s="19">
        <v>0</v>
      </c>
      <c r="T611" s="19">
        <v>0</v>
      </c>
      <c r="U611" s="19">
        <v>0</v>
      </c>
      <c r="V611" s="19">
        <v>283912817</v>
      </c>
      <c r="W611" s="19">
        <v>0</v>
      </c>
      <c r="X611" s="19">
        <v>283912817</v>
      </c>
      <c r="Y611" s="20">
        <v>0</v>
      </c>
      <c r="Z611" s="20">
        <v>0</v>
      </c>
      <c r="AA611" s="20">
        <v>0</v>
      </c>
      <c r="AB611" s="21">
        <v>0</v>
      </c>
    </row>
    <row r="612" spans="1:28" outlineLevel="2" x14ac:dyDescent="0.25">
      <c r="A612" s="15" t="s">
        <v>347</v>
      </c>
      <c r="B612" s="16" t="s">
        <v>264</v>
      </c>
      <c r="C612" s="16" t="s">
        <v>137</v>
      </c>
      <c r="D612" s="16" t="s">
        <v>360</v>
      </c>
      <c r="E612" s="16"/>
      <c r="F612" s="16" t="s">
        <v>33</v>
      </c>
      <c r="G612" s="16">
        <v>1320</v>
      </c>
      <c r="H612" s="16">
        <v>3420</v>
      </c>
      <c r="I612" s="17" t="s">
        <v>361</v>
      </c>
      <c r="J612" s="18">
        <v>4000000</v>
      </c>
      <c r="K612" s="19">
        <v>4000000</v>
      </c>
      <c r="L612" s="19">
        <v>0</v>
      </c>
      <c r="M612" s="19">
        <v>0</v>
      </c>
      <c r="N612" s="19">
        <v>0</v>
      </c>
      <c r="O612" s="19">
        <v>4000000</v>
      </c>
      <c r="P612" s="19">
        <v>0</v>
      </c>
      <c r="Q612" s="19">
        <v>800000</v>
      </c>
      <c r="R612" s="19">
        <v>0</v>
      </c>
      <c r="S612" s="19">
        <v>0</v>
      </c>
      <c r="T612" s="19">
        <v>0</v>
      </c>
      <c r="U612" s="19">
        <v>0</v>
      </c>
      <c r="V612" s="19">
        <v>3200000</v>
      </c>
      <c r="W612" s="19">
        <v>0</v>
      </c>
      <c r="X612" s="19">
        <v>3200000</v>
      </c>
      <c r="Y612" s="20">
        <v>0</v>
      </c>
      <c r="Z612" s="20">
        <v>0</v>
      </c>
      <c r="AA612" s="20">
        <v>0.2</v>
      </c>
      <c r="AB612" s="21">
        <v>0.2</v>
      </c>
    </row>
    <row r="613" spans="1:28" ht="120" outlineLevel="2" x14ac:dyDescent="0.25">
      <c r="A613" s="15" t="s">
        <v>347</v>
      </c>
      <c r="B613" s="16" t="s">
        <v>288</v>
      </c>
      <c r="C613" s="16" t="s">
        <v>137</v>
      </c>
      <c r="D613" s="16" t="s">
        <v>138</v>
      </c>
      <c r="E613" s="16" t="s">
        <v>52</v>
      </c>
      <c r="F613" s="16" t="s">
        <v>33</v>
      </c>
      <c r="G613" s="16">
        <v>1310</v>
      </c>
      <c r="H613" s="16">
        <v>3420</v>
      </c>
      <c r="I613" s="17" t="s">
        <v>139</v>
      </c>
      <c r="J613" s="18">
        <v>220801091</v>
      </c>
      <c r="K613" s="19">
        <v>220801091</v>
      </c>
      <c r="L613" s="19">
        <v>0</v>
      </c>
      <c r="M613" s="19">
        <v>0</v>
      </c>
      <c r="N613" s="19">
        <v>0</v>
      </c>
      <c r="O613" s="19">
        <v>220801091</v>
      </c>
      <c r="P613" s="19">
        <v>0</v>
      </c>
      <c r="Q613" s="19">
        <v>179063627.81</v>
      </c>
      <c r="R613" s="19">
        <v>0</v>
      </c>
      <c r="S613" s="19">
        <v>41737463.189999998</v>
      </c>
      <c r="T613" s="19">
        <v>41737463.189999998</v>
      </c>
      <c r="U613" s="19">
        <v>0</v>
      </c>
      <c r="V613" s="19">
        <v>0</v>
      </c>
      <c r="W613" s="19">
        <v>0</v>
      </c>
      <c r="X613" s="19">
        <v>0</v>
      </c>
      <c r="Y613" s="20">
        <v>0.18902743188891216</v>
      </c>
      <c r="Z613" s="20">
        <v>0.18902743188891216</v>
      </c>
      <c r="AA613" s="20">
        <v>0.81097256811108787</v>
      </c>
      <c r="AB613" s="21">
        <v>1</v>
      </c>
    </row>
    <row r="614" spans="1:28" ht="120" outlineLevel="2" x14ac:dyDescent="0.25">
      <c r="A614" s="15" t="s">
        <v>347</v>
      </c>
      <c r="B614" s="16" t="s">
        <v>288</v>
      </c>
      <c r="C614" s="16" t="s">
        <v>137</v>
      </c>
      <c r="D614" s="16" t="s">
        <v>138</v>
      </c>
      <c r="E614" s="16" t="s">
        <v>140</v>
      </c>
      <c r="F614" s="16" t="s">
        <v>33</v>
      </c>
      <c r="G614" s="16">
        <v>1310</v>
      </c>
      <c r="H614" s="16">
        <v>3420</v>
      </c>
      <c r="I614" s="17" t="s">
        <v>141</v>
      </c>
      <c r="J614" s="18">
        <v>415234325</v>
      </c>
      <c r="K614" s="19">
        <v>415234325</v>
      </c>
      <c r="L614" s="19">
        <v>0</v>
      </c>
      <c r="M614" s="19">
        <v>0</v>
      </c>
      <c r="N614" s="19">
        <v>0</v>
      </c>
      <c r="O614" s="19">
        <v>415234325</v>
      </c>
      <c r="P614" s="19">
        <v>0</v>
      </c>
      <c r="Q614" s="19">
        <v>299728378.36000001</v>
      </c>
      <c r="R614" s="19">
        <v>0</v>
      </c>
      <c r="S614" s="19">
        <v>115505946.64</v>
      </c>
      <c r="T614" s="19">
        <v>115505946.64</v>
      </c>
      <c r="U614" s="19">
        <v>0</v>
      </c>
      <c r="V614" s="19">
        <v>0</v>
      </c>
      <c r="W614" s="19">
        <v>0</v>
      </c>
      <c r="X614" s="19">
        <v>-1.4901161193847656E-8</v>
      </c>
      <c r="Y614" s="20">
        <v>0.27817051646681668</v>
      </c>
      <c r="Z614" s="20">
        <v>0.27817051646681668</v>
      </c>
      <c r="AA614" s="20">
        <v>0.72182948353318332</v>
      </c>
      <c r="AB614" s="21">
        <v>1</v>
      </c>
    </row>
    <row r="615" spans="1:28" ht="180" outlineLevel="2" x14ac:dyDescent="0.25">
      <c r="A615" s="15" t="s">
        <v>347</v>
      </c>
      <c r="B615" s="16" t="s">
        <v>288</v>
      </c>
      <c r="C615" s="16" t="s">
        <v>137</v>
      </c>
      <c r="D615" s="16" t="s">
        <v>138</v>
      </c>
      <c r="E615" s="16" t="s">
        <v>271</v>
      </c>
      <c r="F615" s="16" t="s">
        <v>33</v>
      </c>
      <c r="G615" s="16">
        <v>1310</v>
      </c>
      <c r="H615" s="16">
        <v>3420</v>
      </c>
      <c r="I615" s="17" t="s">
        <v>401</v>
      </c>
      <c r="J615" s="18">
        <v>3082949952</v>
      </c>
      <c r="K615" s="19">
        <v>3082949952</v>
      </c>
      <c r="L615" s="19">
        <v>0</v>
      </c>
      <c r="M615" s="19">
        <v>396181042</v>
      </c>
      <c r="N615" s="19">
        <v>0</v>
      </c>
      <c r="O615" s="19">
        <v>3479130994</v>
      </c>
      <c r="P615" s="19">
        <v>0</v>
      </c>
      <c r="Q615" s="19">
        <v>29612105.390000001</v>
      </c>
      <c r="R615" s="19">
        <v>0</v>
      </c>
      <c r="S615" s="19">
        <v>807960091.20000005</v>
      </c>
      <c r="T615" s="19">
        <v>807960091.20000005</v>
      </c>
      <c r="U615" s="19">
        <v>0</v>
      </c>
      <c r="V615" s="19">
        <v>2245377755.4099998</v>
      </c>
      <c r="W615" s="19">
        <v>0</v>
      </c>
      <c r="X615" s="19">
        <v>2641558797.4099998</v>
      </c>
      <c r="Y615" s="20">
        <v>0.26207369687459658</v>
      </c>
      <c r="Z615" s="20">
        <v>0.2322304312753336</v>
      </c>
      <c r="AA615" s="20">
        <v>8.5113510934391682E-3</v>
      </c>
      <c r="AB615" s="21">
        <v>0.24074178236877278</v>
      </c>
    </row>
    <row r="616" spans="1:28" ht="75" outlineLevel="2" x14ac:dyDescent="0.25">
      <c r="A616" s="15" t="s">
        <v>347</v>
      </c>
      <c r="B616" s="16" t="s">
        <v>288</v>
      </c>
      <c r="C616" s="16" t="s">
        <v>137</v>
      </c>
      <c r="D616" s="16" t="s">
        <v>138</v>
      </c>
      <c r="E616" s="16" t="s">
        <v>142</v>
      </c>
      <c r="F616" s="16" t="s">
        <v>33</v>
      </c>
      <c r="G616" s="16">
        <v>1310</v>
      </c>
      <c r="H616" s="16">
        <v>3420</v>
      </c>
      <c r="I616" s="17" t="s">
        <v>353</v>
      </c>
      <c r="J616" s="18">
        <v>2386870468</v>
      </c>
      <c r="K616" s="19">
        <v>2386870468</v>
      </c>
      <c r="L616" s="19">
        <v>0</v>
      </c>
      <c r="M616" s="19">
        <v>0</v>
      </c>
      <c r="N616" s="19">
        <v>0</v>
      </c>
      <c r="O616" s="19">
        <v>2386870468</v>
      </c>
      <c r="P616" s="19">
        <v>0</v>
      </c>
      <c r="Q616" s="19">
        <v>1878544185.0999999</v>
      </c>
      <c r="R616" s="19">
        <v>0</v>
      </c>
      <c r="S616" s="19">
        <v>508326282.89999998</v>
      </c>
      <c r="T616" s="19">
        <v>508326282.89999998</v>
      </c>
      <c r="U616" s="19">
        <v>0</v>
      </c>
      <c r="V616" s="19">
        <v>0</v>
      </c>
      <c r="W616" s="19">
        <v>0</v>
      </c>
      <c r="X616" s="19">
        <v>1.1920928955078125E-7</v>
      </c>
      <c r="Y616" s="20">
        <v>0.21296768706763353</v>
      </c>
      <c r="Z616" s="20">
        <v>0.21296768706763353</v>
      </c>
      <c r="AA616" s="20">
        <v>0.78703231293236642</v>
      </c>
      <c r="AB616" s="21">
        <v>1</v>
      </c>
    </row>
    <row r="617" spans="1:28" ht="195" outlineLevel="2" x14ac:dyDescent="0.25">
      <c r="A617" s="15" t="s">
        <v>347</v>
      </c>
      <c r="B617" s="16" t="s">
        <v>288</v>
      </c>
      <c r="C617" s="16" t="s">
        <v>137</v>
      </c>
      <c r="D617" s="16" t="s">
        <v>138</v>
      </c>
      <c r="E617" s="16" t="s">
        <v>402</v>
      </c>
      <c r="F617" s="16" t="s">
        <v>33</v>
      </c>
      <c r="G617" s="16">
        <v>1310</v>
      </c>
      <c r="H617" s="16">
        <v>3420</v>
      </c>
      <c r="I617" s="17" t="s">
        <v>403</v>
      </c>
      <c r="J617" s="18">
        <v>250000000</v>
      </c>
      <c r="K617" s="19">
        <v>250000000</v>
      </c>
      <c r="L617" s="19">
        <v>0</v>
      </c>
      <c r="M617" s="19">
        <v>0</v>
      </c>
      <c r="N617" s="19">
        <v>0</v>
      </c>
      <c r="O617" s="19">
        <v>250000000</v>
      </c>
      <c r="P617" s="19">
        <v>0</v>
      </c>
      <c r="Q617" s="19">
        <v>23973299.84</v>
      </c>
      <c r="R617" s="19">
        <v>0</v>
      </c>
      <c r="S617" s="19">
        <v>226026700.16</v>
      </c>
      <c r="T617" s="19">
        <v>226026700.16</v>
      </c>
      <c r="U617" s="19">
        <v>0</v>
      </c>
      <c r="V617" s="19">
        <v>0</v>
      </c>
      <c r="W617" s="19">
        <v>0</v>
      </c>
      <c r="X617" s="19">
        <v>0</v>
      </c>
      <c r="Y617" s="20">
        <v>0.90410680063999993</v>
      </c>
      <c r="Z617" s="20">
        <v>0.90410680063999993</v>
      </c>
      <c r="AA617" s="20">
        <v>9.589319936E-2</v>
      </c>
      <c r="AB617" s="21">
        <v>0.99999999999999989</v>
      </c>
    </row>
    <row r="618" spans="1:28" ht="225" outlineLevel="2" x14ac:dyDescent="0.25">
      <c r="A618" s="15" t="s">
        <v>347</v>
      </c>
      <c r="B618" s="16" t="s">
        <v>288</v>
      </c>
      <c r="C618" s="16" t="s">
        <v>137</v>
      </c>
      <c r="D618" s="16" t="s">
        <v>138</v>
      </c>
      <c r="E618" s="16" t="s">
        <v>148</v>
      </c>
      <c r="F618" s="16" t="s">
        <v>33</v>
      </c>
      <c r="G618" s="16">
        <v>1310</v>
      </c>
      <c r="H618" s="16">
        <v>3420</v>
      </c>
      <c r="I618" s="17" t="s">
        <v>404</v>
      </c>
      <c r="J618" s="18">
        <v>16959215</v>
      </c>
      <c r="K618" s="19">
        <v>16959215</v>
      </c>
      <c r="L618" s="19">
        <v>0</v>
      </c>
      <c r="M618" s="19">
        <v>0</v>
      </c>
      <c r="N618" s="19">
        <v>0</v>
      </c>
      <c r="O618" s="19">
        <v>16959215</v>
      </c>
      <c r="P618" s="19">
        <v>0</v>
      </c>
      <c r="Q618" s="19">
        <v>0</v>
      </c>
      <c r="R618" s="19">
        <v>0</v>
      </c>
      <c r="S618" s="19">
        <v>0</v>
      </c>
      <c r="T618" s="19">
        <v>0</v>
      </c>
      <c r="U618" s="19">
        <v>0</v>
      </c>
      <c r="V618" s="19">
        <v>16959215</v>
      </c>
      <c r="W618" s="19">
        <v>0</v>
      </c>
      <c r="X618" s="19">
        <v>16959215</v>
      </c>
      <c r="Y618" s="20">
        <v>0</v>
      </c>
      <c r="Z618" s="20">
        <v>0</v>
      </c>
      <c r="AA618" s="20">
        <v>0</v>
      </c>
      <c r="AB618" s="21">
        <v>0</v>
      </c>
    </row>
    <row r="619" spans="1:28" ht="120" outlineLevel="2" x14ac:dyDescent="0.25">
      <c r="A619" s="15" t="s">
        <v>347</v>
      </c>
      <c r="B619" s="16" t="s">
        <v>288</v>
      </c>
      <c r="C619" s="16" t="s">
        <v>137</v>
      </c>
      <c r="D619" s="16" t="s">
        <v>138</v>
      </c>
      <c r="E619" s="16" t="s">
        <v>379</v>
      </c>
      <c r="F619" s="16" t="s">
        <v>33</v>
      </c>
      <c r="G619" s="16">
        <v>1310</v>
      </c>
      <c r="H619" s="16">
        <v>3420</v>
      </c>
      <c r="I619" s="17" t="s">
        <v>405</v>
      </c>
      <c r="J619" s="18">
        <v>12576143</v>
      </c>
      <c r="K619" s="19">
        <v>12576143</v>
      </c>
      <c r="L619" s="19">
        <v>0</v>
      </c>
      <c r="M619" s="19">
        <v>0</v>
      </c>
      <c r="N619" s="19">
        <v>0</v>
      </c>
      <c r="O619" s="19">
        <v>12576143</v>
      </c>
      <c r="P619" s="19">
        <v>0</v>
      </c>
      <c r="Q619" s="19">
        <v>3144036</v>
      </c>
      <c r="R619" s="19">
        <v>0</v>
      </c>
      <c r="S619" s="19">
        <v>0</v>
      </c>
      <c r="T619" s="19">
        <v>0</v>
      </c>
      <c r="U619" s="19">
        <v>0</v>
      </c>
      <c r="V619" s="19">
        <v>9432107</v>
      </c>
      <c r="W619" s="19">
        <v>0</v>
      </c>
      <c r="X619" s="19">
        <v>9432107</v>
      </c>
      <c r="Y619" s="20">
        <v>0</v>
      </c>
      <c r="Z619" s="20">
        <v>0</v>
      </c>
      <c r="AA619" s="20">
        <v>0.2500000198789088</v>
      </c>
      <c r="AB619" s="21">
        <v>0.2500000198789088</v>
      </c>
    </row>
    <row r="620" spans="1:28" ht="45" outlineLevel="2" x14ac:dyDescent="0.25">
      <c r="A620" s="15" t="s">
        <v>347</v>
      </c>
      <c r="B620" s="16" t="s">
        <v>288</v>
      </c>
      <c r="C620" s="16" t="s">
        <v>137</v>
      </c>
      <c r="D620" s="16" t="s">
        <v>174</v>
      </c>
      <c r="E620" s="16"/>
      <c r="F620" s="16" t="s">
        <v>33</v>
      </c>
      <c r="G620" s="16">
        <v>1320</v>
      </c>
      <c r="H620" s="16">
        <v>3420</v>
      </c>
      <c r="I620" s="17" t="s">
        <v>175</v>
      </c>
      <c r="J620" s="18">
        <v>1696733334</v>
      </c>
      <c r="K620" s="19">
        <v>1696733334</v>
      </c>
      <c r="L620" s="19">
        <v>0</v>
      </c>
      <c r="M620" s="19">
        <v>0</v>
      </c>
      <c r="N620" s="19">
        <v>0</v>
      </c>
      <c r="O620" s="19">
        <v>1696733334</v>
      </c>
      <c r="P620" s="19">
        <v>0</v>
      </c>
      <c r="Q620" s="19">
        <v>0</v>
      </c>
      <c r="R620" s="19">
        <v>0</v>
      </c>
      <c r="S620" s="19">
        <v>281512538.66000003</v>
      </c>
      <c r="T620" s="19">
        <v>281512538.66000003</v>
      </c>
      <c r="U620" s="19">
        <v>1415220795.3399999</v>
      </c>
      <c r="V620" s="19">
        <v>1415220795.3399999</v>
      </c>
      <c r="W620" s="19">
        <v>0</v>
      </c>
      <c r="X620" s="19">
        <v>1415220795.3399999</v>
      </c>
      <c r="Y620" s="20">
        <v>0.16591442686891894</v>
      </c>
      <c r="Z620" s="20">
        <v>0.16591442686891894</v>
      </c>
      <c r="AA620" s="20">
        <v>0</v>
      </c>
      <c r="AB620" s="21">
        <v>0.16591442686891894</v>
      </c>
    </row>
    <row r="621" spans="1:28" ht="105" outlineLevel="2" x14ac:dyDescent="0.25">
      <c r="A621" s="15" t="s">
        <v>347</v>
      </c>
      <c r="B621" s="16" t="s">
        <v>288</v>
      </c>
      <c r="C621" s="16" t="s">
        <v>137</v>
      </c>
      <c r="D621" s="16" t="s">
        <v>406</v>
      </c>
      <c r="E621" s="16" t="s">
        <v>142</v>
      </c>
      <c r="F621" s="16" t="s">
        <v>33</v>
      </c>
      <c r="G621" s="16">
        <v>1320</v>
      </c>
      <c r="H621" s="16">
        <v>3420</v>
      </c>
      <c r="I621" s="17" t="s">
        <v>407</v>
      </c>
      <c r="J621" s="18">
        <v>6720620</v>
      </c>
      <c r="K621" s="19">
        <v>6720620</v>
      </c>
      <c r="L621" s="19">
        <v>0</v>
      </c>
      <c r="M621" s="19">
        <v>0</v>
      </c>
      <c r="N621" s="19">
        <v>0</v>
      </c>
      <c r="O621" s="19">
        <v>6720620</v>
      </c>
      <c r="P621" s="19">
        <v>0</v>
      </c>
      <c r="Q621" s="19">
        <v>0</v>
      </c>
      <c r="R621" s="19">
        <v>0</v>
      </c>
      <c r="S621" s="19">
        <v>1680156</v>
      </c>
      <c r="T621" s="19">
        <v>1680156</v>
      </c>
      <c r="U621" s="19">
        <v>0</v>
      </c>
      <c r="V621" s="19">
        <v>5040464</v>
      </c>
      <c r="W621" s="19">
        <v>0</v>
      </c>
      <c r="X621" s="19">
        <v>5040464</v>
      </c>
      <c r="Y621" s="20">
        <v>0.25000014879579563</v>
      </c>
      <c r="Z621" s="20">
        <v>0.25000014879579563</v>
      </c>
      <c r="AA621" s="20">
        <v>0</v>
      </c>
      <c r="AB621" s="21">
        <v>0.25000014879579563</v>
      </c>
    </row>
    <row r="622" spans="1:28" ht="150" outlineLevel="2" x14ac:dyDescent="0.25">
      <c r="A622" s="15" t="s">
        <v>347</v>
      </c>
      <c r="B622" s="16" t="s">
        <v>288</v>
      </c>
      <c r="C622" s="16" t="s">
        <v>137</v>
      </c>
      <c r="D622" s="16" t="s">
        <v>282</v>
      </c>
      <c r="E622" s="16" t="s">
        <v>52</v>
      </c>
      <c r="F622" s="16" t="s">
        <v>33</v>
      </c>
      <c r="G622" s="16">
        <v>1320</v>
      </c>
      <c r="H622" s="16">
        <v>3420</v>
      </c>
      <c r="I622" s="17" t="s">
        <v>408</v>
      </c>
      <c r="J622" s="18">
        <v>19116155</v>
      </c>
      <c r="K622" s="19">
        <v>19116155</v>
      </c>
      <c r="L622" s="19">
        <v>0</v>
      </c>
      <c r="M622" s="19">
        <v>0</v>
      </c>
      <c r="N622" s="19">
        <v>0</v>
      </c>
      <c r="O622" s="19">
        <v>19116155</v>
      </c>
      <c r="P622" s="19">
        <v>0</v>
      </c>
      <c r="Q622" s="19">
        <v>0</v>
      </c>
      <c r="R622" s="19">
        <v>0</v>
      </c>
      <c r="S622" s="19">
        <v>4779039</v>
      </c>
      <c r="T622" s="19">
        <v>4779039</v>
      </c>
      <c r="U622" s="19">
        <v>0</v>
      </c>
      <c r="V622" s="19">
        <v>14337116</v>
      </c>
      <c r="W622" s="19">
        <v>0</v>
      </c>
      <c r="X622" s="19">
        <v>14337116</v>
      </c>
      <c r="Y622" s="20">
        <v>0.25000001307794378</v>
      </c>
      <c r="Z622" s="20">
        <v>0.25000001307794378</v>
      </c>
      <c r="AA622" s="20">
        <v>0</v>
      </c>
      <c r="AB622" s="21">
        <v>0.25000001307794378</v>
      </c>
    </row>
    <row r="623" spans="1:28" ht="105" outlineLevel="2" x14ac:dyDescent="0.25">
      <c r="A623" s="15" t="s">
        <v>347</v>
      </c>
      <c r="B623" s="16" t="s">
        <v>288</v>
      </c>
      <c r="C623" s="16" t="s">
        <v>137</v>
      </c>
      <c r="D623" s="16" t="s">
        <v>282</v>
      </c>
      <c r="E623" s="16" t="s">
        <v>140</v>
      </c>
      <c r="F623" s="16" t="s">
        <v>33</v>
      </c>
      <c r="G623" s="16">
        <v>1320</v>
      </c>
      <c r="H623" s="16">
        <v>3420</v>
      </c>
      <c r="I623" s="17" t="s">
        <v>409</v>
      </c>
      <c r="J623" s="18">
        <v>89509206</v>
      </c>
      <c r="K623" s="19">
        <v>89509206</v>
      </c>
      <c r="L623" s="19">
        <v>0</v>
      </c>
      <c r="M623" s="19">
        <v>0</v>
      </c>
      <c r="N623" s="19">
        <v>0</v>
      </c>
      <c r="O623" s="19">
        <v>89509206</v>
      </c>
      <c r="P623" s="19">
        <v>0</v>
      </c>
      <c r="Q623" s="19">
        <v>0</v>
      </c>
      <c r="R623" s="19">
        <v>0</v>
      </c>
      <c r="S623" s="19">
        <v>25574056</v>
      </c>
      <c r="T623" s="19">
        <v>25574056</v>
      </c>
      <c r="U623" s="19">
        <v>0</v>
      </c>
      <c r="V623" s="19">
        <v>63935150</v>
      </c>
      <c r="W623" s="19">
        <v>0</v>
      </c>
      <c r="X623" s="19">
        <v>63935150</v>
      </c>
      <c r="Y623" s="20">
        <v>0.28571425379418514</v>
      </c>
      <c r="Z623" s="20">
        <v>0.28571425379418514</v>
      </c>
      <c r="AA623" s="20">
        <v>0</v>
      </c>
      <c r="AB623" s="21">
        <v>0.28571425379418514</v>
      </c>
    </row>
    <row r="624" spans="1:28" ht="90" outlineLevel="2" x14ac:dyDescent="0.25">
      <c r="A624" s="15" t="s">
        <v>347</v>
      </c>
      <c r="B624" s="16" t="s">
        <v>288</v>
      </c>
      <c r="C624" s="16" t="s">
        <v>137</v>
      </c>
      <c r="D624" s="16" t="s">
        <v>176</v>
      </c>
      <c r="E624" s="16" t="s">
        <v>52</v>
      </c>
      <c r="F624" s="16" t="s">
        <v>33</v>
      </c>
      <c r="G624" s="16">
        <v>1320</v>
      </c>
      <c r="H624" s="16">
        <v>3420</v>
      </c>
      <c r="I624" s="17" t="s">
        <v>410</v>
      </c>
      <c r="J624" s="18">
        <v>845494264</v>
      </c>
      <c r="K624" s="19">
        <v>845494264</v>
      </c>
      <c r="L624" s="19">
        <v>0</v>
      </c>
      <c r="M624" s="19">
        <v>0</v>
      </c>
      <c r="N624" s="19">
        <v>0</v>
      </c>
      <c r="O624" s="19">
        <v>845494264</v>
      </c>
      <c r="P624" s="19">
        <v>0</v>
      </c>
      <c r="Q624" s="19">
        <v>5588267.6699999999</v>
      </c>
      <c r="R624" s="19">
        <v>0</v>
      </c>
      <c r="S624" s="19">
        <v>189525792.33000001</v>
      </c>
      <c r="T624" s="19">
        <v>189525792.33000001</v>
      </c>
      <c r="U624" s="19">
        <v>0</v>
      </c>
      <c r="V624" s="19">
        <v>650380204</v>
      </c>
      <c r="W624" s="19">
        <v>0</v>
      </c>
      <c r="X624" s="19">
        <v>650380204</v>
      </c>
      <c r="Y624" s="20">
        <v>0.22415976121867576</v>
      </c>
      <c r="Z624" s="20">
        <v>0.22415976121867576</v>
      </c>
      <c r="AA624" s="20">
        <v>6.6094684587948904E-3</v>
      </c>
      <c r="AB624" s="21">
        <v>0.23076922967747066</v>
      </c>
    </row>
    <row r="625" spans="1:28" ht="90" outlineLevel="2" x14ac:dyDescent="0.25">
      <c r="A625" s="15" t="s">
        <v>347</v>
      </c>
      <c r="B625" s="16" t="s">
        <v>288</v>
      </c>
      <c r="C625" s="16" t="s">
        <v>137</v>
      </c>
      <c r="D625" s="16" t="s">
        <v>176</v>
      </c>
      <c r="E625" s="16" t="s">
        <v>140</v>
      </c>
      <c r="F625" s="16" t="s">
        <v>33</v>
      </c>
      <c r="G625" s="16">
        <v>1320</v>
      </c>
      <c r="H625" s="16">
        <v>3420</v>
      </c>
      <c r="I625" s="17" t="s">
        <v>411</v>
      </c>
      <c r="J625" s="18">
        <v>1698769408</v>
      </c>
      <c r="K625" s="19">
        <v>1698769408</v>
      </c>
      <c r="L625" s="19">
        <v>0</v>
      </c>
      <c r="M625" s="19">
        <v>-74100000</v>
      </c>
      <c r="N625" s="19">
        <v>0</v>
      </c>
      <c r="O625" s="19">
        <v>1624669408</v>
      </c>
      <c r="P625" s="19">
        <v>0</v>
      </c>
      <c r="Q625" s="19">
        <v>0</v>
      </c>
      <c r="R625" s="19">
        <v>0</v>
      </c>
      <c r="S625" s="19">
        <v>392023710</v>
      </c>
      <c r="T625" s="19">
        <v>392023710</v>
      </c>
      <c r="U625" s="19">
        <v>0</v>
      </c>
      <c r="V625" s="19">
        <v>1306745698</v>
      </c>
      <c r="W625" s="19">
        <v>0</v>
      </c>
      <c r="X625" s="19">
        <v>1232645698</v>
      </c>
      <c r="Y625" s="20">
        <v>0.23076923104092065</v>
      </c>
      <c r="Z625" s="20">
        <v>0.24129444923973112</v>
      </c>
      <c r="AA625" s="20">
        <v>0</v>
      </c>
      <c r="AB625" s="21">
        <v>0.24129444923973112</v>
      </c>
    </row>
    <row r="626" spans="1:28" ht="75" outlineLevel="2" x14ac:dyDescent="0.25">
      <c r="A626" s="15" t="s">
        <v>347</v>
      </c>
      <c r="B626" s="16" t="s">
        <v>288</v>
      </c>
      <c r="C626" s="16" t="s">
        <v>137</v>
      </c>
      <c r="D626" s="16" t="s">
        <v>176</v>
      </c>
      <c r="E626" s="16" t="s">
        <v>142</v>
      </c>
      <c r="F626" s="16" t="s">
        <v>33</v>
      </c>
      <c r="G626" s="16">
        <v>1320</v>
      </c>
      <c r="H626" s="16">
        <v>3420</v>
      </c>
      <c r="I626" s="17" t="s">
        <v>412</v>
      </c>
      <c r="J626" s="18">
        <v>88976124</v>
      </c>
      <c r="K626" s="19">
        <v>88976124</v>
      </c>
      <c r="L626" s="19">
        <v>0</v>
      </c>
      <c r="M626" s="19">
        <v>0</v>
      </c>
      <c r="N626" s="19">
        <v>0</v>
      </c>
      <c r="O626" s="19">
        <v>88976124</v>
      </c>
      <c r="P626" s="19">
        <v>0</v>
      </c>
      <c r="Q626" s="19">
        <v>8462929.0399999991</v>
      </c>
      <c r="R626" s="19">
        <v>0</v>
      </c>
      <c r="S626" s="19">
        <v>13781101.960000001</v>
      </c>
      <c r="T626" s="19">
        <v>13781101.960000001</v>
      </c>
      <c r="U626" s="19">
        <v>0</v>
      </c>
      <c r="V626" s="19">
        <v>66732093</v>
      </c>
      <c r="W626" s="19">
        <v>0</v>
      </c>
      <c r="X626" s="19">
        <v>66732093.000000007</v>
      </c>
      <c r="Y626" s="20">
        <v>0.1548853932994429</v>
      </c>
      <c r="Z626" s="20">
        <v>0.1548853932994429</v>
      </c>
      <c r="AA626" s="20">
        <v>9.5114606700557103E-2</v>
      </c>
      <c r="AB626" s="21">
        <v>0.25</v>
      </c>
    </row>
    <row r="627" spans="1:28" ht="75" outlineLevel="2" x14ac:dyDescent="0.25">
      <c r="A627" s="15" t="s">
        <v>347</v>
      </c>
      <c r="B627" s="16" t="s">
        <v>288</v>
      </c>
      <c r="C627" s="16" t="s">
        <v>137</v>
      </c>
      <c r="D627" s="16" t="s">
        <v>176</v>
      </c>
      <c r="E627" s="16" t="s">
        <v>396</v>
      </c>
      <c r="F627" s="16" t="s">
        <v>33</v>
      </c>
      <c r="G627" s="16">
        <v>1320</v>
      </c>
      <c r="H627" s="16">
        <v>3420</v>
      </c>
      <c r="I627" s="17" t="s">
        <v>413</v>
      </c>
      <c r="J627" s="18">
        <v>1954178</v>
      </c>
      <c r="K627" s="19">
        <v>1954178</v>
      </c>
      <c r="L627" s="19">
        <v>0</v>
      </c>
      <c r="M627" s="19">
        <v>0</v>
      </c>
      <c r="N627" s="19">
        <v>0</v>
      </c>
      <c r="O627" s="19">
        <v>1954178</v>
      </c>
      <c r="P627" s="19">
        <v>0</v>
      </c>
      <c r="Q627" s="19">
        <v>185873.37</v>
      </c>
      <c r="R627" s="19">
        <v>0</v>
      </c>
      <c r="S627" s="19">
        <v>302673.63</v>
      </c>
      <c r="T627" s="19">
        <v>302673.63</v>
      </c>
      <c r="U627" s="19">
        <v>0</v>
      </c>
      <c r="V627" s="19">
        <v>1465631</v>
      </c>
      <c r="W627" s="19">
        <v>0</v>
      </c>
      <c r="X627" s="19">
        <v>1465631</v>
      </c>
      <c r="Y627" s="20">
        <v>0.15488539426807588</v>
      </c>
      <c r="Z627" s="20">
        <v>0.15488539426807588</v>
      </c>
      <c r="AA627" s="20">
        <v>9.5115885042201892E-2</v>
      </c>
      <c r="AB627" s="21">
        <v>0.25000127931027777</v>
      </c>
    </row>
    <row r="628" spans="1:28" ht="60" outlineLevel="2" x14ac:dyDescent="0.25">
      <c r="A628" s="15" t="s">
        <v>347</v>
      </c>
      <c r="B628" s="16" t="s">
        <v>288</v>
      </c>
      <c r="C628" s="16" t="s">
        <v>137</v>
      </c>
      <c r="D628" s="16" t="s">
        <v>360</v>
      </c>
      <c r="E628" s="16"/>
      <c r="F628" s="16" t="s">
        <v>33</v>
      </c>
      <c r="G628" s="16">
        <v>1320</v>
      </c>
      <c r="H628" s="16">
        <v>3420</v>
      </c>
      <c r="I628" s="17" t="s">
        <v>414</v>
      </c>
      <c r="J628" s="18">
        <v>2500000</v>
      </c>
      <c r="K628" s="19">
        <v>2500000</v>
      </c>
      <c r="L628" s="19">
        <v>0</v>
      </c>
      <c r="M628" s="19">
        <v>0</v>
      </c>
      <c r="N628" s="19">
        <v>0</v>
      </c>
      <c r="O628" s="19">
        <v>2500000</v>
      </c>
      <c r="P628" s="19">
        <v>0</v>
      </c>
      <c r="Q628" s="19">
        <v>500000</v>
      </c>
      <c r="R628" s="19">
        <v>0</v>
      </c>
      <c r="S628" s="19">
        <v>0</v>
      </c>
      <c r="T628" s="19">
        <v>0</v>
      </c>
      <c r="U628" s="19">
        <v>0</v>
      </c>
      <c r="V628" s="19">
        <v>2000000</v>
      </c>
      <c r="W628" s="19">
        <v>0</v>
      </c>
      <c r="X628" s="19">
        <v>2000000</v>
      </c>
      <c r="Y628" s="20">
        <v>0</v>
      </c>
      <c r="Z628" s="20">
        <v>0</v>
      </c>
      <c r="AA628" s="20">
        <v>0.2</v>
      </c>
      <c r="AB628" s="21">
        <v>0.2</v>
      </c>
    </row>
    <row r="629" spans="1:28" ht="120" outlineLevel="2" x14ac:dyDescent="0.25">
      <c r="A629" s="15" t="s">
        <v>347</v>
      </c>
      <c r="B629" s="16" t="s">
        <v>423</v>
      </c>
      <c r="C629" s="16" t="s">
        <v>137</v>
      </c>
      <c r="D629" s="16" t="s">
        <v>138</v>
      </c>
      <c r="E629" s="16" t="s">
        <v>52</v>
      </c>
      <c r="F629" s="16" t="s">
        <v>33</v>
      </c>
      <c r="G629" s="16">
        <v>1310</v>
      </c>
      <c r="H629" s="16">
        <v>3480</v>
      </c>
      <c r="I629" s="17" t="s">
        <v>139</v>
      </c>
      <c r="J629" s="18">
        <v>113235310</v>
      </c>
      <c r="K629" s="19">
        <v>113235310</v>
      </c>
      <c r="L629" s="19">
        <v>0</v>
      </c>
      <c r="M629" s="19">
        <v>0</v>
      </c>
      <c r="N629" s="19">
        <v>0</v>
      </c>
      <c r="O629" s="19">
        <v>113235310</v>
      </c>
      <c r="P629" s="19">
        <v>0</v>
      </c>
      <c r="Q629" s="19">
        <v>88647671.769999996</v>
      </c>
      <c r="R629" s="19">
        <v>0</v>
      </c>
      <c r="S629" s="19">
        <v>24587638.23</v>
      </c>
      <c r="T629" s="19">
        <v>24587638.23</v>
      </c>
      <c r="U629" s="19">
        <v>0</v>
      </c>
      <c r="V629" s="19">
        <v>0</v>
      </c>
      <c r="W629" s="19">
        <v>0</v>
      </c>
      <c r="X629" s="19">
        <v>3.7252902984619141E-9</v>
      </c>
      <c r="Y629" s="20">
        <v>0.21713755391317427</v>
      </c>
      <c r="Z629" s="20">
        <v>0.21713755391317427</v>
      </c>
      <c r="AA629" s="20">
        <v>0.78286244608682576</v>
      </c>
      <c r="AB629" s="21">
        <v>1</v>
      </c>
    </row>
    <row r="630" spans="1:28" ht="225" outlineLevel="2" x14ac:dyDescent="0.25">
      <c r="A630" s="15" t="s">
        <v>347</v>
      </c>
      <c r="B630" s="16" t="s">
        <v>423</v>
      </c>
      <c r="C630" s="16" t="s">
        <v>137</v>
      </c>
      <c r="D630" s="16" t="s">
        <v>138</v>
      </c>
      <c r="E630" s="16" t="s">
        <v>430</v>
      </c>
      <c r="F630" s="16" t="s">
        <v>33</v>
      </c>
      <c r="G630" s="16">
        <v>1310</v>
      </c>
      <c r="H630" s="16">
        <v>3480</v>
      </c>
      <c r="I630" s="17" t="s">
        <v>431</v>
      </c>
      <c r="J630" s="18">
        <v>263994208</v>
      </c>
      <c r="K630" s="19">
        <v>263994208</v>
      </c>
      <c r="L630" s="19">
        <v>0</v>
      </c>
      <c r="M630" s="19">
        <v>0</v>
      </c>
      <c r="N630" s="19">
        <v>0</v>
      </c>
      <c r="O630" s="19">
        <v>263994208</v>
      </c>
      <c r="P630" s="19">
        <v>0</v>
      </c>
      <c r="Q630" s="19">
        <v>65998554</v>
      </c>
      <c r="R630" s="19">
        <v>0</v>
      </c>
      <c r="S630" s="19">
        <v>0</v>
      </c>
      <c r="T630" s="19">
        <v>0</v>
      </c>
      <c r="U630" s="19">
        <v>0</v>
      </c>
      <c r="V630" s="19">
        <v>197995654</v>
      </c>
      <c r="W630" s="19">
        <v>0</v>
      </c>
      <c r="X630" s="19">
        <v>197995654</v>
      </c>
      <c r="Y630" s="20">
        <v>0</v>
      </c>
      <c r="Z630" s="20">
        <v>0</v>
      </c>
      <c r="AA630" s="20">
        <v>0.25000000757592378</v>
      </c>
      <c r="AB630" s="21">
        <v>0.25000000757592378</v>
      </c>
    </row>
    <row r="631" spans="1:28" ht="120" outlineLevel="2" x14ac:dyDescent="0.25">
      <c r="A631" s="15" t="s">
        <v>347</v>
      </c>
      <c r="B631" s="16" t="s">
        <v>423</v>
      </c>
      <c r="C631" s="16" t="s">
        <v>137</v>
      </c>
      <c r="D631" s="16" t="s">
        <v>138</v>
      </c>
      <c r="E631" s="16" t="s">
        <v>140</v>
      </c>
      <c r="F631" s="16" t="s">
        <v>33</v>
      </c>
      <c r="G631" s="16">
        <v>1310</v>
      </c>
      <c r="H631" s="16">
        <v>3480</v>
      </c>
      <c r="I631" s="17" t="s">
        <v>141</v>
      </c>
      <c r="J631" s="18">
        <v>299063301</v>
      </c>
      <c r="K631" s="19">
        <v>299063301</v>
      </c>
      <c r="L631" s="19">
        <v>0</v>
      </c>
      <c r="M631" s="19">
        <v>0</v>
      </c>
      <c r="N631" s="19">
        <v>0</v>
      </c>
      <c r="O631" s="19">
        <v>299063301</v>
      </c>
      <c r="P631" s="19">
        <v>0</v>
      </c>
      <c r="Q631" s="19">
        <v>214505272.83000001</v>
      </c>
      <c r="R631" s="19">
        <v>0</v>
      </c>
      <c r="S631" s="19">
        <v>84558028.170000002</v>
      </c>
      <c r="T631" s="19">
        <v>84558028.170000002</v>
      </c>
      <c r="U631" s="19">
        <v>0</v>
      </c>
      <c r="V631" s="19">
        <v>0</v>
      </c>
      <c r="W631" s="19">
        <v>0</v>
      </c>
      <c r="X631" s="19">
        <v>-1.4901161193847656E-8</v>
      </c>
      <c r="Y631" s="20">
        <v>0.28274291057196616</v>
      </c>
      <c r="Z631" s="20">
        <v>0.28274291057196616</v>
      </c>
      <c r="AA631" s="20">
        <v>0.7172570894280339</v>
      </c>
      <c r="AB631" s="21">
        <v>1</v>
      </c>
    </row>
    <row r="632" spans="1:28" ht="195" outlineLevel="2" x14ac:dyDescent="0.25">
      <c r="A632" s="15" t="s">
        <v>347</v>
      </c>
      <c r="B632" s="16" t="s">
        <v>423</v>
      </c>
      <c r="C632" s="16" t="s">
        <v>137</v>
      </c>
      <c r="D632" s="16" t="s">
        <v>138</v>
      </c>
      <c r="E632" s="16" t="s">
        <v>271</v>
      </c>
      <c r="F632" s="16" t="s">
        <v>33</v>
      </c>
      <c r="G632" s="16">
        <v>1310</v>
      </c>
      <c r="H632" s="16">
        <v>3480</v>
      </c>
      <c r="I632" s="17" t="s">
        <v>432</v>
      </c>
      <c r="J632" s="18">
        <v>6685435108</v>
      </c>
      <c r="K632" s="19">
        <v>6685435108</v>
      </c>
      <c r="L632" s="19">
        <v>0</v>
      </c>
      <c r="M632" s="19">
        <v>190801195</v>
      </c>
      <c r="N632" s="19">
        <v>0</v>
      </c>
      <c r="O632" s="19">
        <v>6876236303</v>
      </c>
      <c r="P632" s="19">
        <v>0</v>
      </c>
      <c r="Q632" s="19">
        <v>122047446.81</v>
      </c>
      <c r="R632" s="19">
        <v>0</v>
      </c>
      <c r="S632" s="19">
        <v>1638481303.54</v>
      </c>
      <c r="T632" s="19">
        <v>1638481303.54</v>
      </c>
      <c r="U632" s="19">
        <v>0</v>
      </c>
      <c r="V632" s="19">
        <v>4924906357.6499996</v>
      </c>
      <c r="W632" s="19">
        <v>0</v>
      </c>
      <c r="X632" s="19">
        <v>5115707552.6499996</v>
      </c>
      <c r="Y632" s="20">
        <v>0.24508222383003048</v>
      </c>
      <c r="Z632" s="20">
        <v>0.23828170402246865</v>
      </c>
      <c r="AA632" s="20">
        <v>1.774916414038193E-2</v>
      </c>
      <c r="AB632" s="21">
        <v>0.25603086816285059</v>
      </c>
    </row>
    <row r="633" spans="1:28" ht="75" outlineLevel="2" x14ac:dyDescent="0.25">
      <c r="A633" s="15" t="s">
        <v>347</v>
      </c>
      <c r="B633" s="16" t="s">
        <v>423</v>
      </c>
      <c r="C633" s="16" t="s">
        <v>137</v>
      </c>
      <c r="D633" s="16" t="s">
        <v>138</v>
      </c>
      <c r="E633" s="16" t="s">
        <v>142</v>
      </c>
      <c r="F633" s="16" t="s">
        <v>33</v>
      </c>
      <c r="G633" s="16">
        <v>1310</v>
      </c>
      <c r="H633" s="16">
        <v>3480</v>
      </c>
      <c r="I633" s="17" t="s">
        <v>353</v>
      </c>
      <c r="J633" s="18">
        <v>1764882222</v>
      </c>
      <c r="K633" s="19">
        <v>1764882222</v>
      </c>
      <c r="L633" s="19">
        <v>0</v>
      </c>
      <c r="M633" s="19">
        <v>0</v>
      </c>
      <c r="N633" s="19">
        <v>0</v>
      </c>
      <c r="O633" s="19">
        <v>1764882222</v>
      </c>
      <c r="P633" s="19">
        <v>0</v>
      </c>
      <c r="Q633" s="19">
        <v>1390013975.25</v>
      </c>
      <c r="R633" s="19">
        <v>0</v>
      </c>
      <c r="S633" s="19">
        <v>374868246.75</v>
      </c>
      <c r="T633" s="19">
        <v>374868246.75</v>
      </c>
      <c r="U633" s="19">
        <v>0</v>
      </c>
      <c r="V633" s="19">
        <v>0</v>
      </c>
      <c r="W633" s="19">
        <v>0</v>
      </c>
      <c r="X633" s="19">
        <v>0</v>
      </c>
      <c r="Y633" s="20">
        <v>0.21240411517386795</v>
      </c>
      <c r="Z633" s="20">
        <v>0.21240411517386795</v>
      </c>
      <c r="AA633" s="20">
        <v>0.78759588482613208</v>
      </c>
      <c r="AB633" s="21">
        <v>1</v>
      </c>
    </row>
    <row r="634" spans="1:28" ht="90" outlineLevel="2" x14ac:dyDescent="0.25">
      <c r="A634" s="15" t="s">
        <v>347</v>
      </c>
      <c r="B634" s="16" t="s">
        <v>423</v>
      </c>
      <c r="C634" s="16" t="s">
        <v>137</v>
      </c>
      <c r="D634" s="16" t="s">
        <v>138</v>
      </c>
      <c r="E634" s="16" t="s">
        <v>275</v>
      </c>
      <c r="F634" s="16" t="s">
        <v>33</v>
      </c>
      <c r="G634" s="16">
        <v>1310</v>
      </c>
      <c r="H634" s="16">
        <v>3480</v>
      </c>
      <c r="I634" s="17" t="s">
        <v>433</v>
      </c>
      <c r="J634" s="18">
        <v>17278606</v>
      </c>
      <c r="K634" s="19">
        <v>17278606</v>
      </c>
      <c r="L634" s="19">
        <v>0</v>
      </c>
      <c r="M634" s="19">
        <v>0</v>
      </c>
      <c r="N634" s="19">
        <v>0</v>
      </c>
      <c r="O634" s="19">
        <v>17278606</v>
      </c>
      <c r="P634" s="19">
        <v>0</v>
      </c>
      <c r="Q634" s="19">
        <v>4319652</v>
      </c>
      <c r="R634" s="19">
        <v>0</v>
      </c>
      <c r="S634" s="19">
        <v>0</v>
      </c>
      <c r="T634" s="19">
        <v>0</v>
      </c>
      <c r="U634" s="19">
        <v>0</v>
      </c>
      <c r="V634" s="19">
        <v>12958954</v>
      </c>
      <c r="W634" s="19">
        <v>0</v>
      </c>
      <c r="X634" s="19">
        <v>12958954</v>
      </c>
      <c r="Y634" s="20">
        <v>0</v>
      </c>
      <c r="Z634" s="20">
        <v>0</v>
      </c>
      <c r="AA634" s="20">
        <v>0.2500000289375196</v>
      </c>
      <c r="AB634" s="21">
        <v>0.2500000289375196</v>
      </c>
    </row>
    <row r="635" spans="1:28" ht="195" outlineLevel="2" x14ac:dyDescent="0.25">
      <c r="A635" s="15" t="s">
        <v>347</v>
      </c>
      <c r="B635" s="16" t="s">
        <v>423</v>
      </c>
      <c r="C635" s="16" t="s">
        <v>137</v>
      </c>
      <c r="D635" s="16" t="s">
        <v>138</v>
      </c>
      <c r="E635" s="16" t="s">
        <v>354</v>
      </c>
      <c r="F635" s="16" t="s">
        <v>33</v>
      </c>
      <c r="G635" s="16">
        <v>1310</v>
      </c>
      <c r="H635" s="16">
        <v>3480</v>
      </c>
      <c r="I635" s="17" t="s">
        <v>434</v>
      </c>
      <c r="J635" s="18">
        <v>35000000</v>
      </c>
      <c r="K635" s="19">
        <v>35000000</v>
      </c>
      <c r="L635" s="19">
        <v>0</v>
      </c>
      <c r="M635" s="19">
        <v>0</v>
      </c>
      <c r="N635" s="19">
        <v>0</v>
      </c>
      <c r="O635" s="19">
        <v>35000000</v>
      </c>
      <c r="P635" s="19">
        <v>0</v>
      </c>
      <c r="Q635" s="19">
        <v>25159978.670000002</v>
      </c>
      <c r="R635" s="19">
        <v>0</v>
      </c>
      <c r="S635" s="19">
        <v>9840021.3300000001</v>
      </c>
      <c r="T635" s="19">
        <v>9840021.3300000001</v>
      </c>
      <c r="U635" s="19">
        <v>0</v>
      </c>
      <c r="V635" s="19">
        <v>0</v>
      </c>
      <c r="W635" s="19">
        <v>0</v>
      </c>
      <c r="X635" s="19">
        <v>-1.862645149230957E-9</v>
      </c>
      <c r="Y635" s="20">
        <v>0.28114346657142858</v>
      </c>
      <c r="Z635" s="20">
        <v>0.28114346657142858</v>
      </c>
      <c r="AA635" s="20">
        <v>0.71885653342857148</v>
      </c>
      <c r="AB635" s="21">
        <v>1</v>
      </c>
    </row>
    <row r="636" spans="1:28" ht="105" outlineLevel="2" x14ac:dyDescent="0.25">
      <c r="A636" s="15" t="s">
        <v>347</v>
      </c>
      <c r="B636" s="16" t="s">
        <v>423</v>
      </c>
      <c r="C636" s="16" t="s">
        <v>137</v>
      </c>
      <c r="D636" s="16" t="s">
        <v>138</v>
      </c>
      <c r="E636" s="16" t="s">
        <v>356</v>
      </c>
      <c r="F636" s="16" t="s">
        <v>33</v>
      </c>
      <c r="G636" s="16">
        <v>1310</v>
      </c>
      <c r="H636" s="16">
        <v>3480</v>
      </c>
      <c r="I636" s="17" t="s">
        <v>435</v>
      </c>
      <c r="J636" s="18">
        <v>8396528</v>
      </c>
      <c r="K636" s="19">
        <v>8396528</v>
      </c>
      <c r="L636" s="19">
        <v>0</v>
      </c>
      <c r="M636" s="19">
        <v>0</v>
      </c>
      <c r="N636" s="19">
        <v>0</v>
      </c>
      <c r="O636" s="19">
        <v>8396528</v>
      </c>
      <c r="P636" s="19">
        <v>0</v>
      </c>
      <c r="Q636" s="19">
        <v>2099133</v>
      </c>
      <c r="R636" s="19">
        <v>0</v>
      </c>
      <c r="S636" s="19">
        <v>0</v>
      </c>
      <c r="T636" s="19">
        <v>0</v>
      </c>
      <c r="U636" s="19">
        <v>0</v>
      </c>
      <c r="V636" s="19">
        <v>6297395</v>
      </c>
      <c r="W636" s="19">
        <v>0</v>
      </c>
      <c r="X636" s="19">
        <v>6297395</v>
      </c>
      <c r="Y636" s="20">
        <v>0</v>
      </c>
      <c r="Z636" s="20">
        <v>0</v>
      </c>
      <c r="AA636" s="20">
        <v>0.25000011909684572</v>
      </c>
      <c r="AB636" s="21">
        <v>0.25000011909684572</v>
      </c>
    </row>
    <row r="637" spans="1:28" ht="105" outlineLevel="2" x14ac:dyDescent="0.25">
      <c r="A637" s="15" t="s">
        <v>347</v>
      </c>
      <c r="B637" s="16" t="s">
        <v>423</v>
      </c>
      <c r="C637" s="16" t="s">
        <v>137</v>
      </c>
      <c r="D637" s="16" t="s">
        <v>138</v>
      </c>
      <c r="E637" s="16" t="s">
        <v>370</v>
      </c>
      <c r="F637" s="16" t="s">
        <v>33</v>
      </c>
      <c r="G637" s="16">
        <v>1310</v>
      </c>
      <c r="H637" s="16">
        <v>3480</v>
      </c>
      <c r="I637" s="17" t="s">
        <v>436</v>
      </c>
      <c r="J637" s="18">
        <v>25421749</v>
      </c>
      <c r="K637" s="19">
        <v>25421749</v>
      </c>
      <c r="L637" s="19">
        <v>0</v>
      </c>
      <c r="M637" s="19">
        <v>0</v>
      </c>
      <c r="N637" s="19">
        <v>0</v>
      </c>
      <c r="O637" s="19">
        <v>25421749</v>
      </c>
      <c r="P637" s="19">
        <v>0</v>
      </c>
      <c r="Q637" s="19">
        <v>2417982.41</v>
      </c>
      <c r="R637" s="19">
        <v>0</v>
      </c>
      <c r="S637" s="19">
        <v>3937457.59</v>
      </c>
      <c r="T637" s="19">
        <v>3937457.59</v>
      </c>
      <c r="U637" s="19">
        <v>0</v>
      </c>
      <c r="V637" s="19">
        <v>19066309</v>
      </c>
      <c r="W637" s="19">
        <v>0</v>
      </c>
      <c r="X637" s="19">
        <v>19066309</v>
      </c>
      <c r="Y637" s="20">
        <v>0.15488539321193046</v>
      </c>
      <c r="Z637" s="20">
        <v>0.15488539321193046</v>
      </c>
      <c r="AA637" s="20">
        <v>9.5114714963160096E-2</v>
      </c>
      <c r="AB637" s="21">
        <v>0.25000010817509055</v>
      </c>
    </row>
    <row r="638" spans="1:28" ht="105" outlineLevel="2" x14ac:dyDescent="0.25">
      <c r="A638" s="15" t="s">
        <v>347</v>
      </c>
      <c r="B638" s="16" t="s">
        <v>423</v>
      </c>
      <c r="C638" s="16" t="s">
        <v>137</v>
      </c>
      <c r="D638" s="16" t="s">
        <v>138</v>
      </c>
      <c r="E638" s="16" t="s">
        <v>148</v>
      </c>
      <c r="F638" s="16" t="s">
        <v>33</v>
      </c>
      <c r="G638" s="16">
        <v>1310</v>
      </c>
      <c r="H638" s="16">
        <v>3480</v>
      </c>
      <c r="I638" s="17" t="s">
        <v>437</v>
      </c>
      <c r="J638" s="18">
        <v>558336</v>
      </c>
      <c r="K638" s="19">
        <v>558336</v>
      </c>
      <c r="L638" s="19">
        <v>0</v>
      </c>
      <c r="M638" s="19">
        <v>0</v>
      </c>
      <c r="N638" s="19">
        <v>0</v>
      </c>
      <c r="O638" s="19">
        <v>558336</v>
      </c>
      <c r="P638" s="19">
        <v>0</v>
      </c>
      <c r="Q638" s="19">
        <v>53105.91</v>
      </c>
      <c r="R638" s="19">
        <v>0</v>
      </c>
      <c r="S638" s="19">
        <v>86478.09</v>
      </c>
      <c r="T638" s="19">
        <v>86478.09</v>
      </c>
      <c r="U638" s="19">
        <v>0</v>
      </c>
      <c r="V638" s="19">
        <v>418752</v>
      </c>
      <c r="W638" s="19">
        <v>0</v>
      </c>
      <c r="X638" s="19">
        <v>418752</v>
      </c>
      <c r="Y638" s="20">
        <v>0.15488539159215955</v>
      </c>
      <c r="Z638" s="20">
        <v>0.15488539159215955</v>
      </c>
      <c r="AA638" s="20">
        <v>9.5114608407840445E-2</v>
      </c>
      <c r="AB638" s="21">
        <v>0.25</v>
      </c>
    </row>
    <row r="639" spans="1:28" ht="105" outlineLevel="2" x14ac:dyDescent="0.25">
      <c r="A639" s="15" t="s">
        <v>347</v>
      </c>
      <c r="B639" s="16" t="s">
        <v>423</v>
      </c>
      <c r="C639" s="16" t="s">
        <v>137</v>
      </c>
      <c r="D639" s="16" t="s">
        <v>138</v>
      </c>
      <c r="E639" s="16" t="s">
        <v>152</v>
      </c>
      <c r="F639" s="16" t="s">
        <v>33</v>
      </c>
      <c r="G639" s="16">
        <v>1310</v>
      </c>
      <c r="H639" s="16">
        <v>3480</v>
      </c>
      <c r="I639" s="17" t="s">
        <v>438</v>
      </c>
      <c r="J639" s="18">
        <v>4192048</v>
      </c>
      <c r="K639" s="19">
        <v>4192048</v>
      </c>
      <c r="L639" s="19">
        <v>0</v>
      </c>
      <c r="M639" s="19">
        <v>0</v>
      </c>
      <c r="N639" s="19">
        <v>0</v>
      </c>
      <c r="O639" s="19">
        <v>4192048</v>
      </c>
      <c r="P639" s="19">
        <v>0</v>
      </c>
      <c r="Q639" s="19">
        <v>1048014</v>
      </c>
      <c r="R639" s="19">
        <v>0</v>
      </c>
      <c r="S639" s="19">
        <v>0</v>
      </c>
      <c r="T639" s="19">
        <v>0</v>
      </c>
      <c r="U639" s="19">
        <v>0</v>
      </c>
      <c r="V639" s="19">
        <v>3144034</v>
      </c>
      <c r="W639" s="19">
        <v>0</v>
      </c>
      <c r="X639" s="19">
        <v>3144034</v>
      </c>
      <c r="Y639" s="20">
        <v>0</v>
      </c>
      <c r="Z639" s="20">
        <v>0</v>
      </c>
      <c r="AA639" s="20">
        <v>0.25000047709377371</v>
      </c>
      <c r="AB639" s="21">
        <v>0.25000047709377371</v>
      </c>
    </row>
    <row r="640" spans="1:28" ht="45" outlineLevel="2" x14ac:dyDescent="0.25">
      <c r="A640" s="15" t="s">
        <v>347</v>
      </c>
      <c r="B640" s="16" t="s">
        <v>423</v>
      </c>
      <c r="C640" s="16" t="s">
        <v>137</v>
      </c>
      <c r="D640" s="16" t="s">
        <v>174</v>
      </c>
      <c r="E640" s="16"/>
      <c r="F640" s="16" t="s">
        <v>33</v>
      </c>
      <c r="G640" s="16">
        <v>1320</v>
      </c>
      <c r="H640" s="16">
        <v>3480</v>
      </c>
      <c r="I640" s="17" t="s">
        <v>175</v>
      </c>
      <c r="J640" s="18">
        <v>1228444901</v>
      </c>
      <c r="K640" s="19">
        <v>1228444901</v>
      </c>
      <c r="L640" s="19">
        <v>0</v>
      </c>
      <c r="M640" s="19">
        <v>0</v>
      </c>
      <c r="N640" s="19">
        <v>0</v>
      </c>
      <c r="O640" s="19">
        <v>1228444901</v>
      </c>
      <c r="P640" s="19">
        <v>0</v>
      </c>
      <c r="Q640" s="19">
        <v>0</v>
      </c>
      <c r="R640" s="19">
        <v>0</v>
      </c>
      <c r="S640" s="19">
        <v>215022460</v>
      </c>
      <c r="T640" s="19">
        <v>215022460</v>
      </c>
      <c r="U640" s="19">
        <v>1013422441</v>
      </c>
      <c r="V640" s="19">
        <v>1013422441</v>
      </c>
      <c r="W640" s="19">
        <v>0</v>
      </c>
      <c r="X640" s="19">
        <v>1013422441</v>
      </c>
      <c r="Y640" s="20">
        <v>0.17503630795729111</v>
      </c>
      <c r="Z640" s="20">
        <v>0.17503630795729111</v>
      </c>
      <c r="AA640" s="20">
        <v>0</v>
      </c>
      <c r="AB640" s="21">
        <v>0.17503630795729111</v>
      </c>
    </row>
    <row r="641" spans="1:28" ht="180" outlineLevel="2" x14ac:dyDescent="0.25">
      <c r="A641" s="15" t="s">
        <v>347</v>
      </c>
      <c r="B641" s="16" t="s">
        <v>423</v>
      </c>
      <c r="C641" s="16" t="s">
        <v>137</v>
      </c>
      <c r="D641" s="16" t="s">
        <v>406</v>
      </c>
      <c r="E641" s="16" t="s">
        <v>140</v>
      </c>
      <c r="F641" s="16" t="s">
        <v>33</v>
      </c>
      <c r="G641" s="16">
        <v>1320</v>
      </c>
      <c r="H641" s="16">
        <v>3310</v>
      </c>
      <c r="I641" s="17" t="s">
        <v>439</v>
      </c>
      <c r="J641" s="18">
        <v>173000000</v>
      </c>
      <c r="K641" s="19">
        <v>173000000</v>
      </c>
      <c r="L641" s="19">
        <v>0</v>
      </c>
      <c r="M641" s="19">
        <v>0</v>
      </c>
      <c r="N641" s="19">
        <v>0</v>
      </c>
      <c r="O641" s="19">
        <v>173000000</v>
      </c>
      <c r="P641" s="19">
        <v>0</v>
      </c>
      <c r="Q641" s="19">
        <v>2736202.78</v>
      </c>
      <c r="R641" s="19">
        <v>0</v>
      </c>
      <c r="S641" s="19">
        <v>40513798.219999999</v>
      </c>
      <c r="T641" s="19">
        <v>40513798.219999999</v>
      </c>
      <c r="U641" s="19">
        <v>0</v>
      </c>
      <c r="V641" s="19">
        <v>129749999</v>
      </c>
      <c r="W641" s="19">
        <v>0</v>
      </c>
      <c r="X641" s="19">
        <v>129749999</v>
      </c>
      <c r="Y641" s="20">
        <v>0.2341838047398844</v>
      </c>
      <c r="Z641" s="20">
        <v>0.2341838047398844</v>
      </c>
      <c r="AA641" s="20">
        <v>1.5816201040462427E-2</v>
      </c>
      <c r="AB641" s="21">
        <v>0.25000000578034681</v>
      </c>
    </row>
    <row r="642" spans="1:28" ht="195" outlineLevel="2" x14ac:dyDescent="0.25">
      <c r="A642" s="15" t="s">
        <v>347</v>
      </c>
      <c r="B642" s="16" t="s">
        <v>423</v>
      </c>
      <c r="C642" s="16" t="s">
        <v>137</v>
      </c>
      <c r="D642" s="16" t="s">
        <v>176</v>
      </c>
      <c r="E642" s="16" t="s">
        <v>140</v>
      </c>
      <c r="F642" s="16" t="s">
        <v>33</v>
      </c>
      <c r="G642" s="16">
        <v>1320</v>
      </c>
      <c r="H642" s="16">
        <v>3420</v>
      </c>
      <c r="I642" s="17" t="s">
        <v>440</v>
      </c>
      <c r="J642" s="18">
        <v>74100000</v>
      </c>
      <c r="K642" s="19">
        <v>74100000</v>
      </c>
      <c r="L642" s="19">
        <v>0</v>
      </c>
      <c r="M642" s="19">
        <v>74100000</v>
      </c>
      <c r="N642" s="19">
        <v>0</v>
      </c>
      <c r="O642" s="19">
        <v>148200000</v>
      </c>
      <c r="P642" s="19">
        <v>0</v>
      </c>
      <c r="Q642" s="19">
        <v>0</v>
      </c>
      <c r="R642" s="19">
        <v>0</v>
      </c>
      <c r="S642" s="19">
        <v>0</v>
      </c>
      <c r="T642" s="19">
        <v>0</v>
      </c>
      <c r="U642" s="19">
        <v>0</v>
      </c>
      <c r="V642" s="19">
        <v>74100000</v>
      </c>
      <c r="W642" s="19">
        <v>0</v>
      </c>
      <c r="X642" s="19">
        <v>148200000</v>
      </c>
      <c r="Y642" s="20">
        <v>0</v>
      </c>
      <c r="Z642" s="20">
        <v>0</v>
      </c>
      <c r="AA642" s="20">
        <v>0</v>
      </c>
      <c r="AB642" s="21">
        <v>0</v>
      </c>
    </row>
    <row r="643" spans="1:28" ht="60" outlineLevel="2" x14ac:dyDescent="0.25">
      <c r="A643" s="15" t="s">
        <v>347</v>
      </c>
      <c r="B643" s="16" t="s">
        <v>423</v>
      </c>
      <c r="C643" s="16" t="s">
        <v>137</v>
      </c>
      <c r="D643" s="16" t="s">
        <v>360</v>
      </c>
      <c r="E643" s="16"/>
      <c r="F643" s="16" t="s">
        <v>33</v>
      </c>
      <c r="G643" s="16">
        <v>1320</v>
      </c>
      <c r="H643" s="16">
        <v>3480</v>
      </c>
      <c r="I643" s="17" t="s">
        <v>414</v>
      </c>
      <c r="J643" s="18">
        <v>4000000</v>
      </c>
      <c r="K643" s="19">
        <v>4000000</v>
      </c>
      <c r="L643" s="19">
        <v>0</v>
      </c>
      <c r="M643" s="19">
        <v>0</v>
      </c>
      <c r="N643" s="19">
        <v>0</v>
      </c>
      <c r="O643" s="19">
        <v>4000000</v>
      </c>
      <c r="P643" s="19">
        <v>0</v>
      </c>
      <c r="Q643" s="19">
        <v>800000</v>
      </c>
      <c r="R643" s="19">
        <v>0</v>
      </c>
      <c r="S643" s="19">
        <v>0</v>
      </c>
      <c r="T643" s="19">
        <v>0</v>
      </c>
      <c r="U643" s="19">
        <v>0</v>
      </c>
      <c r="V643" s="19">
        <v>3200000</v>
      </c>
      <c r="W643" s="19">
        <v>0</v>
      </c>
      <c r="X643" s="19">
        <v>3200000</v>
      </c>
      <c r="Y643" s="20">
        <v>0</v>
      </c>
      <c r="Z643" s="20">
        <v>0</v>
      </c>
      <c r="AA643" s="20">
        <v>0.2</v>
      </c>
      <c r="AB643" s="21">
        <v>0.2</v>
      </c>
    </row>
    <row r="644" spans="1:28" ht="120" outlineLevel="2" x14ac:dyDescent="0.25">
      <c r="A644" s="15" t="s">
        <v>347</v>
      </c>
      <c r="B644" s="16" t="s">
        <v>442</v>
      </c>
      <c r="C644" s="16" t="s">
        <v>137</v>
      </c>
      <c r="D644" s="16" t="s">
        <v>138</v>
      </c>
      <c r="E644" s="16" t="s">
        <v>52</v>
      </c>
      <c r="F644" s="16" t="s">
        <v>33</v>
      </c>
      <c r="G644" s="16">
        <v>1310</v>
      </c>
      <c r="H644" s="16">
        <v>3480</v>
      </c>
      <c r="I644" s="17" t="s">
        <v>139</v>
      </c>
      <c r="J644" s="18">
        <v>69919713</v>
      </c>
      <c r="K644" s="19">
        <v>69919713</v>
      </c>
      <c r="L644" s="19">
        <v>0</v>
      </c>
      <c r="M644" s="19">
        <v>0</v>
      </c>
      <c r="N644" s="19">
        <v>0</v>
      </c>
      <c r="O644" s="19">
        <v>69919713</v>
      </c>
      <c r="P644" s="19">
        <v>0</v>
      </c>
      <c r="Q644" s="19">
        <v>58484298.729999997</v>
      </c>
      <c r="R644" s="19">
        <v>0</v>
      </c>
      <c r="S644" s="19">
        <v>11435414.27</v>
      </c>
      <c r="T644" s="19">
        <v>11435414.27</v>
      </c>
      <c r="U644" s="19">
        <v>0</v>
      </c>
      <c r="V644" s="19">
        <v>0</v>
      </c>
      <c r="W644" s="19">
        <v>0</v>
      </c>
      <c r="X644" s="19">
        <v>3.7252902984619141E-9</v>
      </c>
      <c r="Y644" s="20">
        <v>0.16355064658231649</v>
      </c>
      <c r="Z644" s="20">
        <v>0.16355064658231649</v>
      </c>
      <c r="AA644" s="20">
        <v>0.83644935341768345</v>
      </c>
      <c r="AB644" s="21">
        <v>1</v>
      </c>
    </row>
    <row r="645" spans="1:28" ht="120" outlineLevel="2" x14ac:dyDescent="0.25">
      <c r="A645" s="15" t="s">
        <v>347</v>
      </c>
      <c r="B645" s="16" t="s">
        <v>442</v>
      </c>
      <c r="C645" s="16" t="s">
        <v>137</v>
      </c>
      <c r="D645" s="16" t="s">
        <v>138</v>
      </c>
      <c r="E645" s="16" t="s">
        <v>140</v>
      </c>
      <c r="F645" s="16" t="s">
        <v>33</v>
      </c>
      <c r="G645" s="16">
        <v>1310</v>
      </c>
      <c r="H645" s="16">
        <v>3480</v>
      </c>
      <c r="I645" s="17" t="s">
        <v>141</v>
      </c>
      <c r="J645" s="18">
        <v>194290633</v>
      </c>
      <c r="K645" s="19">
        <v>194290633</v>
      </c>
      <c r="L645" s="19">
        <v>0</v>
      </c>
      <c r="M645" s="19">
        <v>0</v>
      </c>
      <c r="N645" s="19">
        <v>0</v>
      </c>
      <c r="O645" s="19">
        <v>194290633</v>
      </c>
      <c r="P645" s="19">
        <v>0</v>
      </c>
      <c r="Q645" s="19">
        <v>144035021.44</v>
      </c>
      <c r="R645" s="19">
        <v>0</v>
      </c>
      <c r="S645" s="19">
        <v>50255611.560000002</v>
      </c>
      <c r="T645" s="19">
        <v>50255611.560000002</v>
      </c>
      <c r="U645" s="19">
        <v>0</v>
      </c>
      <c r="V645" s="19">
        <v>0</v>
      </c>
      <c r="W645" s="19">
        <v>0</v>
      </c>
      <c r="X645" s="19">
        <v>0</v>
      </c>
      <c r="Y645" s="20">
        <v>0.25866204038771134</v>
      </c>
      <c r="Z645" s="20">
        <v>0.25866204038771134</v>
      </c>
      <c r="AA645" s="20">
        <v>0.74133795961228866</v>
      </c>
      <c r="AB645" s="21">
        <v>1</v>
      </c>
    </row>
    <row r="646" spans="1:28" ht="195" outlineLevel="2" x14ac:dyDescent="0.25">
      <c r="A646" s="15" t="s">
        <v>347</v>
      </c>
      <c r="B646" s="16" t="s">
        <v>442</v>
      </c>
      <c r="C646" s="16" t="s">
        <v>137</v>
      </c>
      <c r="D646" s="16" t="s">
        <v>138</v>
      </c>
      <c r="E646" s="16" t="s">
        <v>271</v>
      </c>
      <c r="F646" s="16" t="s">
        <v>33</v>
      </c>
      <c r="G646" s="16">
        <v>1310</v>
      </c>
      <c r="H646" s="16">
        <v>3480</v>
      </c>
      <c r="I646" s="17" t="s">
        <v>444</v>
      </c>
      <c r="J646" s="18">
        <v>4490200966</v>
      </c>
      <c r="K646" s="19">
        <v>4490200966</v>
      </c>
      <c r="L646" s="19">
        <v>0</v>
      </c>
      <c r="M646" s="19">
        <v>-610464951</v>
      </c>
      <c r="N646" s="19">
        <v>0</v>
      </c>
      <c r="O646" s="19">
        <v>3879736015</v>
      </c>
      <c r="P646" s="19">
        <v>0</v>
      </c>
      <c r="Q646" s="19">
        <v>88091627.159999996</v>
      </c>
      <c r="R646" s="19">
        <v>0</v>
      </c>
      <c r="S646" s="19">
        <v>902908200.22000003</v>
      </c>
      <c r="T646" s="19">
        <v>902908200.22000003</v>
      </c>
      <c r="U646" s="19">
        <v>0</v>
      </c>
      <c r="V646" s="19">
        <v>3499201138.6199999</v>
      </c>
      <c r="W646" s="19">
        <v>0</v>
      </c>
      <c r="X646" s="19">
        <v>2888736187.6199999</v>
      </c>
      <c r="Y646" s="20">
        <v>0.20108414012131323</v>
      </c>
      <c r="Z646" s="20">
        <v>0.23272413296397951</v>
      </c>
      <c r="AA646" s="20">
        <v>2.270557244601602E-2</v>
      </c>
      <c r="AB646" s="21">
        <v>0.25542970540999554</v>
      </c>
    </row>
    <row r="647" spans="1:28" ht="75" outlineLevel="2" x14ac:dyDescent="0.25">
      <c r="A647" s="15" t="s">
        <v>347</v>
      </c>
      <c r="B647" s="16" t="s">
        <v>442</v>
      </c>
      <c r="C647" s="16" t="s">
        <v>137</v>
      </c>
      <c r="D647" s="16" t="s">
        <v>138</v>
      </c>
      <c r="E647" s="16" t="s">
        <v>142</v>
      </c>
      <c r="F647" s="16" t="s">
        <v>33</v>
      </c>
      <c r="G647" s="16">
        <v>1310</v>
      </c>
      <c r="H647" s="16">
        <v>3480</v>
      </c>
      <c r="I647" s="17" t="s">
        <v>143</v>
      </c>
      <c r="J647" s="18">
        <v>1150225465</v>
      </c>
      <c r="K647" s="19">
        <v>1150225465</v>
      </c>
      <c r="L647" s="19">
        <v>0</v>
      </c>
      <c r="M647" s="19">
        <v>0</v>
      </c>
      <c r="N647" s="19">
        <v>0</v>
      </c>
      <c r="O647" s="19">
        <v>1150225465</v>
      </c>
      <c r="P647" s="19">
        <v>0</v>
      </c>
      <c r="Q647" s="19">
        <v>925195423.46000004</v>
      </c>
      <c r="R647" s="19">
        <v>0</v>
      </c>
      <c r="S647" s="19">
        <v>225030041.53999999</v>
      </c>
      <c r="T647" s="19">
        <v>225030041.53999999</v>
      </c>
      <c r="U647" s="19">
        <v>0</v>
      </c>
      <c r="V647" s="19">
        <v>0</v>
      </c>
      <c r="W647" s="19">
        <v>0</v>
      </c>
      <c r="X647" s="19">
        <v>-2.9802322387695313E-8</v>
      </c>
      <c r="Y647" s="20">
        <v>0.19563994050505568</v>
      </c>
      <c r="Z647" s="20">
        <v>0.19563994050505568</v>
      </c>
      <c r="AA647" s="20">
        <v>0.80436005949494438</v>
      </c>
      <c r="AB647" s="21">
        <v>1</v>
      </c>
    </row>
    <row r="648" spans="1:28" ht="210" outlineLevel="2" x14ac:dyDescent="0.25">
      <c r="A648" s="15" t="s">
        <v>347</v>
      </c>
      <c r="B648" s="16" t="s">
        <v>442</v>
      </c>
      <c r="C648" s="16" t="s">
        <v>137</v>
      </c>
      <c r="D648" s="16" t="s">
        <v>138</v>
      </c>
      <c r="E648" s="16" t="s">
        <v>273</v>
      </c>
      <c r="F648" s="16" t="s">
        <v>33</v>
      </c>
      <c r="G648" s="16">
        <v>1310</v>
      </c>
      <c r="H648" s="16">
        <v>3480</v>
      </c>
      <c r="I648" s="17" t="s">
        <v>445</v>
      </c>
      <c r="J648" s="18">
        <v>35000000</v>
      </c>
      <c r="K648" s="19">
        <v>35000000</v>
      </c>
      <c r="L648" s="19">
        <v>0</v>
      </c>
      <c r="M648" s="19">
        <v>0</v>
      </c>
      <c r="N648" s="19">
        <v>0</v>
      </c>
      <c r="O648" s="19">
        <v>35000000</v>
      </c>
      <c r="P648" s="19">
        <v>0</v>
      </c>
      <c r="Q648" s="19">
        <v>0</v>
      </c>
      <c r="R648" s="19">
        <v>0</v>
      </c>
      <c r="S648" s="19">
        <v>35000000</v>
      </c>
      <c r="T648" s="19">
        <v>35000000</v>
      </c>
      <c r="U648" s="19">
        <v>0</v>
      </c>
      <c r="V648" s="19">
        <v>0</v>
      </c>
      <c r="W648" s="19">
        <v>0</v>
      </c>
      <c r="X648" s="19">
        <v>0</v>
      </c>
      <c r="Y648" s="20">
        <v>1</v>
      </c>
      <c r="Z648" s="20">
        <v>1</v>
      </c>
      <c r="AA648" s="20">
        <v>0</v>
      </c>
      <c r="AB648" s="21">
        <v>1</v>
      </c>
    </row>
    <row r="649" spans="1:28" ht="90" outlineLevel="2" x14ac:dyDescent="0.25">
      <c r="A649" s="15" t="s">
        <v>347</v>
      </c>
      <c r="B649" s="16" t="s">
        <v>442</v>
      </c>
      <c r="C649" s="16" t="s">
        <v>137</v>
      </c>
      <c r="D649" s="16" t="s">
        <v>138</v>
      </c>
      <c r="E649" s="16" t="s">
        <v>275</v>
      </c>
      <c r="F649" s="16" t="s">
        <v>33</v>
      </c>
      <c r="G649" s="16">
        <v>1310</v>
      </c>
      <c r="H649" s="16">
        <v>3480</v>
      </c>
      <c r="I649" s="17" t="s">
        <v>446</v>
      </c>
      <c r="J649" s="18">
        <v>25421749</v>
      </c>
      <c r="K649" s="19">
        <v>25421749</v>
      </c>
      <c r="L649" s="19">
        <v>0</v>
      </c>
      <c r="M649" s="19">
        <v>0</v>
      </c>
      <c r="N649" s="19">
        <v>0</v>
      </c>
      <c r="O649" s="19">
        <v>25421749</v>
      </c>
      <c r="P649" s="19">
        <v>0</v>
      </c>
      <c r="Q649" s="19">
        <v>2417982.41</v>
      </c>
      <c r="R649" s="19">
        <v>0</v>
      </c>
      <c r="S649" s="19">
        <v>3937457.59</v>
      </c>
      <c r="T649" s="19">
        <v>3937457.59</v>
      </c>
      <c r="U649" s="19">
        <v>0</v>
      </c>
      <c r="V649" s="19">
        <v>19066309</v>
      </c>
      <c r="W649" s="19">
        <v>0</v>
      </c>
      <c r="X649" s="19">
        <v>19066309</v>
      </c>
      <c r="Y649" s="20">
        <v>0.15488539321193046</v>
      </c>
      <c r="Z649" s="20">
        <v>0.15488539321193046</v>
      </c>
      <c r="AA649" s="20">
        <v>9.5114714963160096E-2</v>
      </c>
      <c r="AB649" s="21">
        <v>0.25000010817509055</v>
      </c>
    </row>
    <row r="650" spans="1:28" ht="90" outlineLevel="2" x14ac:dyDescent="0.25">
      <c r="A650" s="15" t="s">
        <v>347</v>
      </c>
      <c r="B650" s="16" t="s">
        <v>442</v>
      </c>
      <c r="C650" s="16" t="s">
        <v>137</v>
      </c>
      <c r="D650" s="16" t="s">
        <v>138</v>
      </c>
      <c r="E650" s="16" t="s">
        <v>144</v>
      </c>
      <c r="F650" s="16" t="s">
        <v>33</v>
      </c>
      <c r="G650" s="16">
        <v>1310</v>
      </c>
      <c r="H650" s="16">
        <v>3480</v>
      </c>
      <c r="I650" s="17" t="s">
        <v>447</v>
      </c>
      <c r="J650" s="18">
        <v>558336</v>
      </c>
      <c r="K650" s="19">
        <v>558336</v>
      </c>
      <c r="L650" s="19">
        <v>0</v>
      </c>
      <c r="M650" s="19">
        <v>0</v>
      </c>
      <c r="N650" s="19">
        <v>0</v>
      </c>
      <c r="O650" s="19">
        <v>558336</v>
      </c>
      <c r="P650" s="19">
        <v>0</v>
      </c>
      <c r="Q650" s="19">
        <v>53105.91</v>
      </c>
      <c r="R650" s="19">
        <v>0</v>
      </c>
      <c r="S650" s="19">
        <v>86478.09</v>
      </c>
      <c r="T650" s="19">
        <v>86478.09</v>
      </c>
      <c r="U650" s="19">
        <v>0</v>
      </c>
      <c r="V650" s="19">
        <v>418752</v>
      </c>
      <c r="W650" s="19">
        <v>0</v>
      </c>
      <c r="X650" s="19">
        <v>418752</v>
      </c>
      <c r="Y650" s="20">
        <v>0.15488539159215955</v>
      </c>
      <c r="Z650" s="20">
        <v>0.15488539159215955</v>
      </c>
      <c r="AA650" s="20">
        <v>9.5114608407840445E-2</v>
      </c>
      <c r="AB650" s="21">
        <v>0.25</v>
      </c>
    </row>
    <row r="651" spans="1:28" ht="120" outlineLevel="2" x14ac:dyDescent="0.25">
      <c r="A651" s="15" t="s">
        <v>347</v>
      </c>
      <c r="B651" s="16" t="s">
        <v>442</v>
      </c>
      <c r="C651" s="16" t="s">
        <v>137</v>
      </c>
      <c r="D651" s="16" t="s">
        <v>138</v>
      </c>
      <c r="E651" s="16" t="s">
        <v>152</v>
      </c>
      <c r="F651" s="16" t="s">
        <v>33</v>
      </c>
      <c r="G651" s="16">
        <v>1310</v>
      </c>
      <c r="H651" s="16">
        <v>3480</v>
      </c>
      <c r="I651" s="17" t="s">
        <v>448</v>
      </c>
      <c r="J651" s="18">
        <v>4192048</v>
      </c>
      <c r="K651" s="19">
        <v>4192048</v>
      </c>
      <c r="L651" s="19">
        <v>0</v>
      </c>
      <c r="M651" s="19">
        <v>0</v>
      </c>
      <c r="N651" s="19">
        <v>0</v>
      </c>
      <c r="O651" s="19">
        <v>4192048</v>
      </c>
      <c r="P651" s="19">
        <v>0</v>
      </c>
      <c r="Q651" s="19">
        <v>1048014</v>
      </c>
      <c r="R651" s="19">
        <v>0</v>
      </c>
      <c r="S651" s="19">
        <v>0</v>
      </c>
      <c r="T651" s="19">
        <v>0</v>
      </c>
      <c r="U651" s="19">
        <v>0</v>
      </c>
      <c r="V651" s="19">
        <v>3144034</v>
      </c>
      <c r="W651" s="19">
        <v>0</v>
      </c>
      <c r="X651" s="19">
        <v>3144034</v>
      </c>
      <c r="Y651" s="20">
        <v>0</v>
      </c>
      <c r="Z651" s="20">
        <v>0</v>
      </c>
      <c r="AA651" s="20">
        <v>0.25000047709377371</v>
      </c>
      <c r="AB651" s="21">
        <v>0.25000047709377371</v>
      </c>
    </row>
    <row r="652" spans="1:28" ht="45" outlineLevel="2" x14ac:dyDescent="0.25">
      <c r="A652" s="15" t="s">
        <v>347</v>
      </c>
      <c r="B652" s="16" t="s">
        <v>442</v>
      </c>
      <c r="C652" s="16" t="s">
        <v>137</v>
      </c>
      <c r="D652" s="16" t="s">
        <v>174</v>
      </c>
      <c r="E652" s="16"/>
      <c r="F652" s="16" t="s">
        <v>33</v>
      </c>
      <c r="G652" s="16">
        <v>1320</v>
      </c>
      <c r="H652" s="16">
        <v>3480</v>
      </c>
      <c r="I652" s="17" t="s">
        <v>175</v>
      </c>
      <c r="J652" s="18">
        <v>711176130</v>
      </c>
      <c r="K652" s="19">
        <v>711176130</v>
      </c>
      <c r="L652" s="19">
        <v>0</v>
      </c>
      <c r="M652" s="19">
        <v>0</v>
      </c>
      <c r="N652" s="19">
        <v>0</v>
      </c>
      <c r="O652" s="19">
        <v>711176130</v>
      </c>
      <c r="P652" s="19">
        <v>0</v>
      </c>
      <c r="Q652" s="19">
        <v>0</v>
      </c>
      <c r="R652" s="19">
        <v>0</v>
      </c>
      <c r="S652" s="19">
        <v>147227260.25</v>
      </c>
      <c r="T652" s="19">
        <v>147227260.25</v>
      </c>
      <c r="U652" s="19">
        <v>563948869.75</v>
      </c>
      <c r="V652" s="19">
        <v>563948869.75</v>
      </c>
      <c r="W652" s="19">
        <v>0</v>
      </c>
      <c r="X652" s="19">
        <v>563948869.75</v>
      </c>
      <c r="Y652" s="20">
        <v>0.20701940635999694</v>
      </c>
      <c r="Z652" s="20">
        <v>0.20701940635999694</v>
      </c>
      <c r="AA652" s="20">
        <v>0</v>
      </c>
      <c r="AB652" s="21">
        <v>0.20701940635999694</v>
      </c>
    </row>
    <row r="653" spans="1:28" ht="210" outlineLevel="2" x14ac:dyDescent="0.25">
      <c r="A653" s="15" t="s">
        <v>347</v>
      </c>
      <c r="B653" s="16" t="s">
        <v>442</v>
      </c>
      <c r="C653" s="16" t="s">
        <v>137</v>
      </c>
      <c r="D653" s="16" t="s">
        <v>282</v>
      </c>
      <c r="E653" s="16" t="s">
        <v>52</v>
      </c>
      <c r="F653" s="16" t="s">
        <v>33</v>
      </c>
      <c r="G653" s="16">
        <v>1320</v>
      </c>
      <c r="H653" s="16">
        <v>3480</v>
      </c>
      <c r="I653" s="17" t="s">
        <v>449</v>
      </c>
      <c r="J653" s="18">
        <v>14486025</v>
      </c>
      <c r="K653" s="19">
        <v>14486025</v>
      </c>
      <c r="L653" s="19">
        <v>0</v>
      </c>
      <c r="M653" s="19">
        <v>0</v>
      </c>
      <c r="N653" s="19">
        <v>0</v>
      </c>
      <c r="O653" s="19">
        <v>14486025</v>
      </c>
      <c r="P653" s="19">
        <v>0</v>
      </c>
      <c r="Q653" s="19">
        <v>0</v>
      </c>
      <c r="R653" s="19">
        <v>0</v>
      </c>
      <c r="S653" s="19">
        <v>3621507</v>
      </c>
      <c r="T653" s="19">
        <v>3621507</v>
      </c>
      <c r="U653" s="19">
        <v>0</v>
      </c>
      <c r="V653" s="19">
        <v>10864518</v>
      </c>
      <c r="W653" s="19">
        <v>0</v>
      </c>
      <c r="X653" s="19">
        <v>10864518</v>
      </c>
      <c r="Y653" s="20">
        <v>0.25000005177403739</v>
      </c>
      <c r="Z653" s="20">
        <v>0.25000005177403739</v>
      </c>
      <c r="AA653" s="20">
        <v>0</v>
      </c>
      <c r="AB653" s="21">
        <v>0.25000005177403739</v>
      </c>
    </row>
    <row r="654" spans="1:28" ht="60" outlineLevel="2" x14ac:dyDescent="0.25">
      <c r="A654" s="15" t="s">
        <v>347</v>
      </c>
      <c r="B654" s="16" t="s">
        <v>442</v>
      </c>
      <c r="C654" s="16" t="s">
        <v>137</v>
      </c>
      <c r="D654" s="16" t="s">
        <v>360</v>
      </c>
      <c r="E654" s="16"/>
      <c r="F654" s="16" t="s">
        <v>33</v>
      </c>
      <c r="G654" s="16">
        <v>1320</v>
      </c>
      <c r="H654" s="16">
        <v>3480</v>
      </c>
      <c r="I654" s="17" t="s">
        <v>414</v>
      </c>
      <c r="J654" s="18">
        <v>2500000</v>
      </c>
      <c r="K654" s="19">
        <v>2500000</v>
      </c>
      <c r="L654" s="19">
        <v>0</v>
      </c>
      <c r="M654" s="19">
        <v>0</v>
      </c>
      <c r="N654" s="19">
        <v>0</v>
      </c>
      <c r="O654" s="19">
        <v>2500000</v>
      </c>
      <c r="P654" s="19">
        <v>0</v>
      </c>
      <c r="Q654" s="19">
        <v>500000</v>
      </c>
      <c r="R654" s="19">
        <v>0</v>
      </c>
      <c r="S654" s="19">
        <v>0</v>
      </c>
      <c r="T654" s="19">
        <v>0</v>
      </c>
      <c r="U654" s="19">
        <v>0</v>
      </c>
      <c r="V654" s="19">
        <v>2000000</v>
      </c>
      <c r="W654" s="19">
        <v>0</v>
      </c>
      <c r="X654" s="19">
        <v>2000000</v>
      </c>
      <c r="Y654" s="20">
        <v>0</v>
      </c>
      <c r="Z654" s="20">
        <v>0</v>
      </c>
      <c r="AA654" s="20">
        <v>0.2</v>
      </c>
      <c r="AB654" s="21">
        <v>0.2</v>
      </c>
    </row>
    <row r="655" spans="1:28" outlineLevel="1" x14ac:dyDescent="0.25">
      <c r="A655" s="37"/>
      <c r="B655" s="37"/>
      <c r="C655" s="45" t="s">
        <v>466</v>
      </c>
      <c r="D655" s="37"/>
      <c r="E655" s="37"/>
      <c r="F655" s="37"/>
      <c r="G655" s="37"/>
      <c r="H655" s="37"/>
      <c r="I655" s="38"/>
      <c r="J655" s="39">
        <f>SUBTOTAL(9,J477:J654)</f>
        <v>907477840068</v>
      </c>
      <c r="K655" s="40">
        <f>SUBTOTAL(9,K477:K654)</f>
        <v>919671664236</v>
      </c>
      <c r="L655" s="40">
        <f>SUBTOTAL(9,L477:L654)</f>
        <v>0</v>
      </c>
      <c r="M655" s="40">
        <f>SUBTOTAL(9,M477:M654)</f>
        <v>-20601996</v>
      </c>
      <c r="N655" s="40">
        <f>SUM(N477:N654)</f>
        <v>210056358.13</v>
      </c>
      <c r="O655" s="40">
        <f>SUBTOTAL(9,O477:O654)</f>
        <v>919651062240</v>
      </c>
      <c r="P655" s="40">
        <f>SUBTOTAL(9,P477:P654)</f>
        <v>0</v>
      </c>
      <c r="Q655" s="40">
        <f>SUBTOTAL(9,Q477:Q654)</f>
        <v>41032226126.000023</v>
      </c>
      <c r="R655" s="40">
        <f>SUBTOTAL(9,R477:R654)</f>
        <v>0</v>
      </c>
      <c r="S655" s="40">
        <f>SUBTOTAL(9,S477:S654)</f>
        <v>245050683990.83002</v>
      </c>
      <c r="T655" s="40">
        <f>SUBTOTAL(9,T477:T654)</f>
        <v>244802962483.11002</v>
      </c>
      <c r="U655" s="40">
        <f>SUBTOTAL(9,U477:U654)</f>
        <v>12958039017.42</v>
      </c>
      <c r="V655" s="40">
        <f>SUBTOTAL(9,V477:V654)</f>
        <v>633588754119.17004</v>
      </c>
      <c r="W655" s="40">
        <f>SUBTOTAL(9,W477:W654)</f>
        <v>2000000000</v>
      </c>
      <c r="X655" s="40">
        <f>SUBTOTAL(9,X477:X654)</f>
        <v>631568152123.17004</v>
      </c>
      <c r="Y655" s="41">
        <f>(S655/(K655))</f>
        <v>0.266454533199521</v>
      </c>
      <c r="Z655" s="41">
        <f>(S655/(O655))</f>
        <v>0.26646050230612306</v>
      </c>
      <c r="AA655" s="41">
        <f>((P655+Q655+R655)/(O655))</f>
        <v>4.4617168196443513E-2</v>
      </c>
      <c r="AB655" s="41">
        <f>Z655+AA655</f>
        <v>0.31107767050256657</v>
      </c>
    </row>
    <row r="656" spans="1:28" ht="165" outlineLevel="2" x14ac:dyDescent="0.25">
      <c r="A656" s="15" t="s">
        <v>29</v>
      </c>
      <c r="B656" s="16" t="s">
        <v>30</v>
      </c>
      <c r="C656" s="16" t="s">
        <v>195</v>
      </c>
      <c r="D656" s="16" t="s">
        <v>196</v>
      </c>
      <c r="E656" s="16" t="s">
        <v>148</v>
      </c>
      <c r="F656" s="16">
        <v>280</v>
      </c>
      <c r="G656" s="16">
        <v>2310</v>
      </c>
      <c r="H656" s="16">
        <v>3440</v>
      </c>
      <c r="I656" s="17" t="s">
        <v>149</v>
      </c>
      <c r="J656" s="18">
        <v>15000000000</v>
      </c>
      <c r="K656" s="19">
        <v>15000000000</v>
      </c>
      <c r="L656" s="19">
        <v>0</v>
      </c>
      <c r="M656" s="19">
        <v>0</v>
      </c>
      <c r="N656" s="19">
        <v>0</v>
      </c>
      <c r="O656" s="19">
        <v>15000000000</v>
      </c>
      <c r="P656" s="19">
        <v>0</v>
      </c>
      <c r="Q656" s="19">
        <v>1</v>
      </c>
      <c r="R656" s="19">
        <v>0</v>
      </c>
      <c r="S656" s="19">
        <v>4615384614</v>
      </c>
      <c r="T656" s="19">
        <v>4615384614</v>
      </c>
      <c r="U656" s="19">
        <v>0</v>
      </c>
      <c r="V656" s="19">
        <v>10384615385</v>
      </c>
      <c r="W656" s="19">
        <v>0</v>
      </c>
      <c r="X656" s="19">
        <v>10384615385</v>
      </c>
      <c r="Y656" s="20">
        <v>0.30769230759999999</v>
      </c>
      <c r="Z656" s="20">
        <v>0.30769230759999999</v>
      </c>
      <c r="AA656" s="20">
        <v>6.6666666666666669E-11</v>
      </c>
      <c r="AB656" s="21">
        <v>0.30769230766666666</v>
      </c>
    </row>
    <row r="657" spans="1:28" ht="120" outlineLevel="2" x14ac:dyDescent="0.25">
      <c r="A657" s="15" t="s">
        <v>295</v>
      </c>
      <c r="B657" s="16" t="s">
        <v>30</v>
      </c>
      <c r="C657" s="16" t="s">
        <v>195</v>
      </c>
      <c r="D657" s="16" t="s">
        <v>196</v>
      </c>
      <c r="E657" s="16" t="s">
        <v>299</v>
      </c>
      <c r="F657" s="16" t="s">
        <v>33</v>
      </c>
      <c r="G657" s="16">
        <v>2310</v>
      </c>
      <c r="H657" s="16">
        <v>3480</v>
      </c>
      <c r="I657" s="17" t="s">
        <v>301</v>
      </c>
      <c r="J657" s="18">
        <v>4000000000</v>
      </c>
      <c r="K657" s="19">
        <v>4000000000</v>
      </c>
      <c r="L657" s="19">
        <v>0</v>
      </c>
      <c r="M657" s="19">
        <v>0</v>
      </c>
      <c r="N657" s="19">
        <v>0</v>
      </c>
      <c r="O657" s="19">
        <v>4000000000</v>
      </c>
      <c r="P657" s="19">
        <v>0</v>
      </c>
      <c r="Q657" s="19">
        <v>0</v>
      </c>
      <c r="R657" s="19">
        <v>0</v>
      </c>
      <c r="S657" s="19">
        <v>4000000000</v>
      </c>
      <c r="T657" s="19">
        <v>4000000000</v>
      </c>
      <c r="U657" s="19">
        <v>0</v>
      </c>
      <c r="V657" s="19">
        <v>0</v>
      </c>
      <c r="W657" s="19">
        <v>0</v>
      </c>
      <c r="X657" s="19">
        <v>0</v>
      </c>
      <c r="Y657" s="20">
        <v>1</v>
      </c>
      <c r="Z657" s="20">
        <v>1</v>
      </c>
      <c r="AA657" s="20">
        <v>0</v>
      </c>
      <c r="AB657" s="21">
        <v>1</v>
      </c>
    </row>
    <row r="658" spans="1:28" ht="120" outlineLevel="2" x14ac:dyDescent="0.25">
      <c r="A658" s="15" t="s">
        <v>295</v>
      </c>
      <c r="B658" s="16" t="s">
        <v>30</v>
      </c>
      <c r="C658" s="16" t="s">
        <v>195</v>
      </c>
      <c r="D658" s="16" t="s">
        <v>196</v>
      </c>
      <c r="E658" s="16" t="s">
        <v>299</v>
      </c>
      <c r="F658" s="16">
        <v>280</v>
      </c>
      <c r="G658" s="16">
        <v>2310</v>
      </c>
      <c r="H658" s="16">
        <v>3480</v>
      </c>
      <c r="I658" s="17" t="s">
        <v>300</v>
      </c>
      <c r="J658" s="18">
        <v>16610360550</v>
      </c>
      <c r="K658" s="19">
        <v>16610360550</v>
      </c>
      <c r="L658" s="19">
        <v>0</v>
      </c>
      <c r="M658" s="19">
        <v>0</v>
      </c>
      <c r="N658" s="19">
        <v>0</v>
      </c>
      <c r="O658" s="19">
        <v>16610360550</v>
      </c>
      <c r="P658" s="19">
        <v>0</v>
      </c>
      <c r="Q658" s="19">
        <v>9912196001.1900005</v>
      </c>
      <c r="R658" s="19">
        <v>0</v>
      </c>
      <c r="S658" s="19">
        <v>6698164548.8100004</v>
      </c>
      <c r="T658" s="19">
        <v>6698164548.8100004</v>
      </c>
      <c r="U658" s="19">
        <v>0</v>
      </c>
      <c r="V658" s="19">
        <v>0</v>
      </c>
      <c r="W658" s="19">
        <v>0</v>
      </c>
      <c r="X658" s="19">
        <v>-9.5367431640625E-7</v>
      </c>
      <c r="Y658" s="20">
        <v>0.40325220687699043</v>
      </c>
      <c r="Z658" s="20">
        <v>0.40325220687699043</v>
      </c>
      <c r="AA658" s="20">
        <v>0.59674779312300963</v>
      </c>
      <c r="AB658" s="21">
        <v>1</v>
      </c>
    </row>
    <row r="659" spans="1:28" ht="105" outlineLevel="2" x14ac:dyDescent="0.25">
      <c r="A659" s="15" t="s">
        <v>317</v>
      </c>
      <c r="B659" s="16" t="s">
        <v>30</v>
      </c>
      <c r="C659" s="16" t="s">
        <v>195</v>
      </c>
      <c r="D659" s="16" t="s">
        <v>196</v>
      </c>
      <c r="E659" s="16" t="s">
        <v>144</v>
      </c>
      <c r="F659" s="16">
        <v>280</v>
      </c>
      <c r="G659" s="16">
        <v>2310</v>
      </c>
      <c r="H659" s="16">
        <v>3460</v>
      </c>
      <c r="I659" s="17" t="s">
        <v>343</v>
      </c>
      <c r="J659" s="18">
        <v>550000000</v>
      </c>
      <c r="K659" s="19">
        <v>550000000</v>
      </c>
      <c r="L659" s="19">
        <v>0</v>
      </c>
      <c r="M659" s="19">
        <v>0</v>
      </c>
      <c r="N659" s="19">
        <v>0</v>
      </c>
      <c r="O659" s="19">
        <v>550000000</v>
      </c>
      <c r="P659" s="19">
        <v>0</v>
      </c>
      <c r="Q659" s="19">
        <v>164505247.90000001</v>
      </c>
      <c r="R659" s="19">
        <v>0</v>
      </c>
      <c r="S659" s="19">
        <v>55494752.100000001</v>
      </c>
      <c r="T659" s="19">
        <v>55494752.100000001</v>
      </c>
      <c r="U659" s="19">
        <v>0</v>
      </c>
      <c r="V659" s="19">
        <v>330000000</v>
      </c>
      <c r="W659" s="19">
        <v>0</v>
      </c>
      <c r="X659" s="19">
        <v>330000000</v>
      </c>
      <c r="Y659" s="20">
        <v>0.10089954927272728</v>
      </c>
      <c r="Z659" s="20">
        <v>0.10089954927272728</v>
      </c>
      <c r="AA659" s="20">
        <v>0.29910045072727276</v>
      </c>
      <c r="AB659" s="21">
        <v>0.4</v>
      </c>
    </row>
    <row r="660" spans="1:28" ht="150" outlineLevel="2" x14ac:dyDescent="0.25">
      <c r="A660" s="15" t="s">
        <v>317</v>
      </c>
      <c r="B660" s="16" t="s">
        <v>30</v>
      </c>
      <c r="C660" s="16" t="s">
        <v>195</v>
      </c>
      <c r="D660" s="16" t="s">
        <v>196</v>
      </c>
      <c r="E660" s="16" t="s">
        <v>344</v>
      </c>
      <c r="F660" s="16">
        <v>280</v>
      </c>
      <c r="G660" s="16">
        <v>2310</v>
      </c>
      <c r="H660" s="16">
        <v>3460</v>
      </c>
      <c r="I660" s="17" t="s">
        <v>345</v>
      </c>
      <c r="J660" s="18">
        <v>30000000</v>
      </c>
      <c r="K660" s="19">
        <v>30000000</v>
      </c>
      <c r="L660" s="19">
        <v>0</v>
      </c>
      <c r="M660" s="19">
        <v>0</v>
      </c>
      <c r="N660" s="19">
        <v>0</v>
      </c>
      <c r="O660" s="19">
        <v>30000000</v>
      </c>
      <c r="P660" s="19">
        <v>0</v>
      </c>
      <c r="Q660" s="19">
        <v>15000000</v>
      </c>
      <c r="R660" s="19">
        <v>0</v>
      </c>
      <c r="S660" s="19">
        <v>0</v>
      </c>
      <c r="T660" s="19">
        <v>0</v>
      </c>
      <c r="U660" s="19">
        <v>0</v>
      </c>
      <c r="V660" s="19">
        <v>15000000</v>
      </c>
      <c r="W660" s="19">
        <v>0</v>
      </c>
      <c r="X660" s="19">
        <v>15000000</v>
      </c>
      <c r="Y660" s="20">
        <v>0</v>
      </c>
      <c r="Z660" s="20">
        <v>0</v>
      </c>
      <c r="AA660" s="20">
        <v>0.5</v>
      </c>
      <c r="AB660" s="21">
        <v>0.5</v>
      </c>
    </row>
    <row r="661" spans="1:28" ht="75" outlineLevel="2" x14ac:dyDescent="0.25">
      <c r="A661" s="15" t="s">
        <v>347</v>
      </c>
      <c r="B661" s="16" t="s">
        <v>263</v>
      </c>
      <c r="C661" s="16" t="s">
        <v>195</v>
      </c>
      <c r="D661" s="16" t="s">
        <v>196</v>
      </c>
      <c r="E661" s="16" t="s">
        <v>52</v>
      </c>
      <c r="F661" s="16">
        <v>280</v>
      </c>
      <c r="G661" s="16">
        <v>2310</v>
      </c>
      <c r="H661" s="16">
        <v>3410</v>
      </c>
      <c r="I661" s="17" t="s">
        <v>362</v>
      </c>
      <c r="J661" s="18">
        <v>50843499</v>
      </c>
      <c r="K661" s="19">
        <v>50843499</v>
      </c>
      <c r="L661" s="19">
        <v>0</v>
      </c>
      <c r="M661" s="19">
        <v>0</v>
      </c>
      <c r="N661" s="19">
        <v>0</v>
      </c>
      <c r="O661" s="19">
        <v>50843499</v>
      </c>
      <c r="P661" s="19">
        <v>0</v>
      </c>
      <c r="Q661" s="19">
        <v>9242564.6500000004</v>
      </c>
      <c r="R661" s="19">
        <v>0</v>
      </c>
      <c r="S661" s="19">
        <v>3468312.35</v>
      </c>
      <c r="T661" s="19">
        <v>3468312.35</v>
      </c>
      <c r="U661" s="19">
        <v>0</v>
      </c>
      <c r="V661" s="19">
        <v>38132622</v>
      </c>
      <c r="W661" s="19">
        <v>0</v>
      </c>
      <c r="X661" s="19">
        <v>38132622</v>
      </c>
      <c r="Y661" s="20">
        <v>6.8215453661047212E-2</v>
      </c>
      <c r="Z661" s="20">
        <v>6.8215453661047212E-2</v>
      </c>
      <c r="AA661" s="20">
        <v>0.18178459059239807</v>
      </c>
      <c r="AB661" s="21">
        <v>0.2500000442534453</v>
      </c>
    </row>
    <row r="662" spans="1:28" ht="75" outlineLevel="2" x14ac:dyDescent="0.25">
      <c r="A662" s="15" t="s">
        <v>347</v>
      </c>
      <c r="B662" s="16" t="s">
        <v>263</v>
      </c>
      <c r="C662" s="16" t="s">
        <v>195</v>
      </c>
      <c r="D662" s="16" t="s">
        <v>196</v>
      </c>
      <c r="E662" s="16" t="s">
        <v>140</v>
      </c>
      <c r="F662" s="16">
        <v>280</v>
      </c>
      <c r="G662" s="16">
        <v>2310</v>
      </c>
      <c r="H662" s="16">
        <v>3410</v>
      </c>
      <c r="I662" s="17" t="s">
        <v>363</v>
      </c>
      <c r="J662" s="18">
        <v>1116673</v>
      </c>
      <c r="K662" s="19">
        <v>1116673</v>
      </c>
      <c r="L662" s="19">
        <v>0</v>
      </c>
      <c r="M662" s="19">
        <v>0</v>
      </c>
      <c r="N662" s="19">
        <v>0</v>
      </c>
      <c r="O662" s="19">
        <v>1116673</v>
      </c>
      <c r="P662" s="19">
        <v>0</v>
      </c>
      <c r="Q662" s="19">
        <v>202996.64</v>
      </c>
      <c r="R662" s="19">
        <v>0</v>
      </c>
      <c r="S662" s="19">
        <v>76174.36</v>
      </c>
      <c r="T662" s="19">
        <v>76174.36</v>
      </c>
      <c r="U662" s="19">
        <v>0</v>
      </c>
      <c r="V662" s="19">
        <v>837502</v>
      </c>
      <c r="W662" s="19">
        <v>0</v>
      </c>
      <c r="X662" s="19">
        <v>837502</v>
      </c>
      <c r="Y662" s="20">
        <v>6.8215457882477681E-2</v>
      </c>
      <c r="Z662" s="20">
        <v>6.8215457882477681E-2</v>
      </c>
      <c r="AA662" s="20">
        <v>0.18178700479012211</v>
      </c>
      <c r="AB662" s="21">
        <v>0.25000246267259979</v>
      </c>
    </row>
    <row r="663" spans="1:28" ht="135" outlineLevel="2" x14ac:dyDescent="0.25">
      <c r="A663" s="15" t="s">
        <v>347</v>
      </c>
      <c r="B663" s="16" t="s">
        <v>288</v>
      </c>
      <c r="C663" s="16" t="s">
        <v>195</v>
      </c>
      <c r="D663" s="16" t="s">
        <v>196</v>
      </c>
      <c r="E663" s="16" t="s">
        <v>144</v>
      </c>
      <c r="F663" s="16" t="s">
        <v>455</v>
      </c>
      <c r="G663" s="16">
        <v>2310</v>
      </c>
      <c r="H663" s="16">
        <v>3420</v>
      </c>
      <c r="I663" s="17" t="s">
        <v>415</v>
      </c>
      <c r="J663" s="18">
        <v>6496129955</v>
      </c>
      <c r="K663" s="19">
        <v>6496129955</v>
      </c>
      <c r="L663" s="19">
        <v>0</v>
      </c>
      <c r="M663" s="19">
        <v>0</v>
      </c>
      <c r="N663" s="19">
        <v>0</v>
      </c>
      <c r="O663" s="19">
        <v>6496129955</v>
      </c>
      <c r="P663" s="19">
        <v>0</v>
      </c>
      <c r="Q663" s="19">
        <v>3248064978</v>
      </c>
      <c r="R663" s="19">
        <v>0</v>
      </c>
      <c r="S663" s="19">
        <v>0</v>
      </c>
      <c r="T663" s="19">
        <v>0</v>
      </c>
      <c r="U663" s="19">
        <v>0</v>
      </c>
      <c r="V663" s="19">
        <v>3248064977</v>
      </c>
      <c r="W663" s="19">
        <v>0</v>
      </c>
      <c r="X663" s="19">
        <v>3248064977</v>
      </c>
      <c r="Y663" s="20">
        <v>0</v>
      </c>
      <c r="Z663" s="20">
        <v>0</v>
      </c>
      <c r="AA663" s="20">
        <v>0.50000000007696888</v>
      </c>
      <c r="AB663" s="21">
        <v>0.50000000007696888</v>
      </c>
    </row>
    <row r="664" spans="1:28" ht="90" outlineLevel="2" x14ac:dyDescent="0.25">
      <c r="A664" s="15" t="s">
        <v>347</v>
      </c>
      <c r="B664" s="16" t="s">
        <v>288</v>
      </c>
      <c r="C664" s="16" t="s">
        <v>195</v>
      </c>
      <c r="D664" s="16" t="s">
        <v>416</v>
      </c>
      <c r="E664" s="16" t="s">
        <v>417</v>
      </c>
      <c r="F664" s="16" t="s">
        <v>455</v>
      </c>
      <c r="G664" s="16">
        <v>2320</v>
      </c>
      <c r="H664" s="16">
        <v>3420</v>
      </c>
      <c r="I664" s="17" t="s">
        <v>418</v>
      </c>
      <c r="J664" s="18">
        <v>58496538</v>
      </c>
      <c r="K664" s="19">
        <v>58496538</v>
      </c>
      <c r="L664" s="19">
        <v>0</v>
      </c>
      <c r="M664" s="19">
        <v>0</v>
      </c>
      <c r="N664" s="19">
        <v>0</v>
      </c>
      <c r="O664" s="19">
        <v>58496538</v>
      </c>
      <c r="P664" s="19">
        <v>0</v>
      </c>
      <c r="Q664" s="19">
        <v>0</v>
      </c>
      <c r="R664" s="19">
        <v>0</v>
      </c>
      <c r="S664" s="19">
        <v>0</v>
      </c>
      <c r="T664" s="19">
        <v>0</v>
      </c>
      <c r="U664" s="19">
        <v>0</v>
      </c>
      <c r="V664" s="19">
        <v>58496538</v>
      </c>
      <c r="W664" s="19">
        <v>0</v>
      </c>
      <c r="X664" s="19">
        <v>58496538</v>
      </c>
      <c r="Y664" s="20">
        <v>0</v>
      </c>
      <c r="Z664" s="20">
        <v>0</v>
      </c>
      <c r="AA664" s="20">
        <v>0</v>
      </c>
      <c r="AB664" s="21">
        <v>0</v>
      </c>
    </row>
    <row r="665" spans="1:28" ht="90" outlineLevel="2" x14ac:dyDescent="0.25">
      <c r="A665" s="15" t="s">
        <v>347</v>
      </c>
      <c r="B665" s="16" t="s">
        <v>288</v>
      </c>
      <c r="C665" s="16" t="s">
        <v>195</v>
      </c>
      <c r="D665" s="16" t="s">
        <v>419</v>
      </c>
      <c r="E665" s="16" t="s">
        <v>417</v>
      </c>
      <c r="F665" s="16" t="s">
        <v>455</v>
      </c>
      <c r="G665" s="16">
        <v>2320</v>
      </c>
      <c r="H665" s="16">
        <v>3420</v>
      </c>
      <c r="I665" s="17" t="s">
        <v>420</v>
      </c>
      <c r="J665" s="18">
        <v>49299671</v>
      </c>
      <c r="K665" s="19">
        <v>49299671</v>
      </c>
      <c r="L665" s="19">
        <v>0</v>
      </c>
      <c r="M665" s="19">
        <v>0</v>
      </c>
      <c r="N665" s="19">
        <v>0</v>
      </c>
      <c r="O665" s="19">
        <v>49299671</v>
      </c>
      <c r="P665" s="19">
        <v>0</v>
      </c>
      <c r="Q665" s="19">
        <v>0</v>
      </c>
      <c r="R665" s="19">
        <v>0</v>
      </c>
      <c r="S665" s="19">
        <v>0</v>
      </c>
      <c r="T665" s="19">
        <v>0</v>
      </c>
      <c r="U665" s="19">
        <v>0</v>
      </c>
      <c r="V665" s="19">
        <v>49299671</v>
      </c>
      <c r="W665" s="19">
        <v>0</v>
      </c>
      <c r="X665" s="19">
        <v>49299671</v>
      </c>
      <c r="Y665" s="20">
        <v>0</v>
      </c>
      <c r="Z665" s="20">
        <v>0</v>
      </c>
      <c r="AA665" s="20">
        <v>0</v>
      </c>
      <c r="AB665" s="21">
        <v>0</v>
      </c>
    </row>
    <row r="666" spans="1:28" ht="105" outlineLevel="2" x14ac:dyDescent="0.25">
      <c r="A666" s="15" t="s">
        <v>347</v>
      </c>
      <c r="B666" s="16" t="s">
        <v>288</v>
      </c>
      <c r="C666" s="16" t="s">
        <v>195</v>
      </c>
      <c r="D666" s="16" t="s">
        <v>421</v>
      </c>
      <c r="E666" s="16" t="s">
        <v>417</v>
      </c>
      <c r="F666" s="16" t="s">
        <v>455</v>
      </c>
      <c r="G666" s="16">
        <v>2320</v>
      </c>
      <c r="H666" s="16">
        <v>3420</v>
      </c>
      <c r="I666" s="17" t="s">
        <v>422</v>
      </c>
      <c r="J666" s="18">
        <v>31370839</v>
      </c>
      <c r="K666" s="19">
        <v>31370839</v>
      </c>
      <c r="L666" s="19">
        <v>0</v>
      </c>
      <c r="M666" s="19">
        <v>0</v>
      </c>
      <c r="N666" s="19">
        <v>0</v>
      </c>
      <c r="O666" s="19">
        <v>31370839</v>
      </c>
      <c r="P666" s="19">
        <v>0</v>
      </c>
      <c r="Q666" s="19">
        <v>0</v>
      </c>
      <c r="R666" s="19">
        <v>0</v>
      </c>
      <c r="S666" s="19">
        <v>0</v>
      </c>
      <c r="T666" s="19">
        <v>0</v>
      </c>
      <c r="U666" s="19">
        <v>0</v>
      </c>
      <c r="V666" s="19">
        <v>31370839</v>
      </c>
      <c r="W666" s="19">
        <v>0</v>
      </c>
      <c r="X666" s="19">
        <v>31370839</v>
      </c>
      <c r="Y666" s="20">
        <v>0</v>
      </c>
      <c r="Z666" s="20">
        <v>0</v>
      </c>
      <c r="AA666" s="20">
        <v>0</v>
      </c>
      <c r="AB666" s="21">
        <v>0</v>
      </c>
    </row>
    <row r="667" spans="1:28" ht="210" outlineLevel="2" x14ac:dyDescent="0.25">
      <c r="A667" s="15" t="s">
        <v>347</v>
      </c>
      <c r="B667" s="16" t="s">
        <v>423</v>
      </c>
      <c r="C667" s="16" t="s">
        <v>195</v>
      </c>
      <c r="D667" s="16" t="s">
        <v>196</v>
      </c>
      <c r="E667" s="16" t="s">
        <v>144</v>
      </c>
      <c r="F667" s="16" t="s">
        <v>455</v>
      </c>
      <c r="G667" s="16">
        <v>2310</v>
      </c>
      <c r="H667" s="16">
        <v>3480</v>
      </c>
      <c r="I667" s="17" t="s">
        <v>441</v>
      </c>
      <c r="J667" s="18">
        <v>927775267</v>
      </c>
      <c r="K667" s="19">
        <v>927775267</v>
      </c>
      <c r="L667" s="19">
        <v>0</v>
      </c>
      <c r="M667" s="19">
        <v>0</v>
      </c>
      <c r="N667" s="19">
        <v>0</v>
      </c>
      <c r="O667" s="19">
        <v>927775267</v>
      </c>
      <c r="P667" s="19">
        <v>0</v>
      </c>
      <c r="Q667" s="19">
        <v>463887634</v>
      </c>
      <c r="R667" s="19">
        <v>0</v>
      </c>
      <c r="S667" s="19">
        <v>0</v>
      </c>
      <c r="T667" s="19">
        <v>0</v>
      </c>
      <c r="U667" s="19">
        <v>0</v>
      </c>
      <c r="V667" s="19">
        <v>463887633</v>
      </c>
      <c r="W667" s="19">
        <v>0</v>
      </c>
      <c r="X667" s="19">
        <v>463887633</v>
      </c>
      <c r="Y667" s="20">
        <v>0</v>
      </c>
      <c r="Z667" s="20">
        <v>0</v>
      </c>
      <c r="AA667" s="20">
        <v>0.50000000053892357</v>
      </c>
      <c r="AB667" s="21">
        <v>0.50000000053892357</v>
      </c>
    </row>
    <row r="668" spans="1:28" ht="90" outlineLevel="2" x14ac:dyDescent="0.25">
      <c r="A668" s="15" t="s">
        <v>347</v>
      </c>
      <c r="B668" s="16" t="s">
        <v>442</v>
      </c>
      <c r="C668" s="16" t="s">
        <v>195</v>
      </c>
      <c r="D668" s="16" t="s">
        <v>419</v>
      </c>
      <c r="E668" s="16" t="s">
        <v>417</v>
      </c>
      <c r="F668" s="16" t="s">
        <v>455</v>
      </c>
      <c r="G668" s="16">
        <v>2320</v>
      </c>
      <c r="H668" s="16">
        <v>3480</v>
      </c>
      <c r="I668" s="17" t="s">
        <v>420</v>
      </c>
      <c r="J668" s="18">
        <v>47825627</v>
      </c>
      <c r="K668" s="19">
        <v>47825627</v>
      </c>
      <c r="L668" s="19">
        <v>0</v>
      </c>
      <c r="M668" s="19">
        <v>0</v>
      </c>
      <c r="N668" s="19">
        <v>0</v>
      </c>
      <c r="O668" s="19">
        <v>47825627</v>
      </c>
      <c r="P668" s="19">
        <v>0</v>
      </c>
      <c r="Q668" s="19">
        <v>0</v>
      </c>
      <c r="R668" s="19">
        <v>0</v>
      </c>
      <c r="S668" s="19">
        <v>0</v>
      </c>
      <c r="T668" s="19">
        <v>0</v>
      </c>
      <c r="U668" s="19">
        <v>0</v>
      </c>
      <c r="V668" s="19">
        <v>47825627</v>
      </c>
      <c r="W668" s="19">
        <v>0</v>
      </c>
      <c r="X668" s="19">
        <v>47825627</v>
      </c>
      <c r="Y668" s="20">
        <v>0</v>
      </c>
      <c r="Z668" s="20">
        <v>0</v>
      </c>
      <c r="AA668" s="20">
        <v>0</v>
      </c>
      <c r="AB668" s="21">
        <v>0</v>
      </c>
    </row>
    <row r="669" spans="1:28" outlineLevel="1" x14ac:dyDescent="0.25">
      <c r="A669" s="37"/>
      <c r="B669" s="37"/>
      <c r="C669" s="45" t="s">
        <v>467</v>
      </c>
      <c r="D669" s="37"/>
      <c r="E669" s="37"/>
      <c r="F669" s="37"/>
      <c r="G669" s="37"/>
      <c r="H669" s="37"/>
      <c r="I669" s="38"/>
      <c r="J669" s="39">
        <f>SUBTOTAL(9,J656:J668)</f>
        <v>43853218619</v>
      </c>
      <c r="K669" s="40">
        <f>SUBTOTAL(9,K656:K668)</f>
        <v>43853218619</v>
      </c>
      <c r="L669" s="40">
        <f>SUBTOTAL(9,L656:L668)</f>
        <v>0</v>
      </c>
      <c r="M669" s="40">
        <f>SUBTOTAL(9,M656:M668)</f>
        <v>0</v>
      </c>
      <c r="N669" s="40">
        <f>SUM(N656:N668)</f>
        <v>0</v>
      </c>
      <c r="O669" s="40">
        <f>SUBTOTAL(9,O656:O668)</f>
        <v>43853218619</v>
      </c>
      <c r="P669" s="40">
        <f>SUBTOTAL(9,P656:P668)</f>
        <v>0</v>
      </c>
      <c r="Q669" s="40">
        <f>SUBTOTAL(9,Q656:Q668)</f>
        <v>13813099423.379999</v>
      </c>
      <c r="R669" s="40">
        <f>SUBTOTAL(9,R656:R668)</f>
        <v>0</v>
      </c>
      <c r="S669" s="40">
        <f>SUBTOTAL(9,S656:S668)</f>
        <v>15372588401.620003</v>
      </c>
      <c r="T669" s="40">
        <f>SUBTOTAL(9,T656:T668)</f>
        <v>15372588401.620003</v>
      </c>
      <c r="U669" s="40">
        <f>SUBTOTAL(9,U656:U668)</f>
        <v>0</v>
      </c>
      <c r="V669" s="40">
        <f>SUBTOTAL(9,V656:V668)</f>
        <v>14667530794</v>
      </c>
      <c r="W669" s="40">
        <f>SUBTOTAL(9,W656:W668)</f>
        <v>0</v>
      </c>
      <c r="X669" s="40">
        <f>SUBTOTAL(9,X656:X668)</f>
        <v>14667530794</v>
      </c>
      <c r="Y669" s="41">
        <f>(S669/(K669))</f>
        <v>0.35054641108964396</v>
      </c>
      <c r="Z669" s="41">
        <f>(S669/(O669))</f>
        <v>0.35054641108964396</v>
      </c>
      <c r="AA669" s="41">
        <f>((P669+Q669+R669)/(O669))</f>
        <v>0.31498484850996289</v>
      </c>
      <c r="AB669" s="41">
        <f>Z669+AA669</f>
        <v>0.66553125959960679</v>
      </c>
    </row>
    <row r="670" spans="1:28" x14ac:dyDescent="0.25">
      <c r="A670" s="34"/>
      <c r="B670" s="34"/>
      <c r="C670" s="34" t="s">
        <v>451</v>
      </c>
      <c r="D670" s="34"/>
      <c r="E670" s="34"/>
      <c r="F670" s="34"/>
      <c r="G670" s="34"/>
      <c r="H670" s="34"/>
      <c r="I670" s="35"/>
      <c r="J670" s="30">
        <f>SUBTOTAL(9,J10:J668)</f>
        <v>2586221855269</v>
      </c>
      <c r="K670" s="30">
        <f>SUBTOTAL(9,K10:K668)</f>
        <v>2598415679437</v>
      </c>
      <c r="L670" s="30">
        <f>SUBTOTAL(9,L10:L668)</f>
        <v>0</v>
      </c>
      <c r="M670" s="30">
        <f>SUBTOTAL(9,M10:M668)</f>
        <v>-42841996</v>
      </c>
      <c r="N670" s="30">
        <f>SUM(N232+N345+N431+N476+N655+N669)</f>
        <v>210056358.13</v>
      </c>
      <c r="O670" s="30">
        <f>SUBTOTAL(9,O10:O668)</f>
        <v>2598372837441</v>
      </c>
      <c r="P670" s="30">
        <f>SUBTOTAL(9,P10:P668)</f>
        <v>5725854073.5999994</v>
      </c>
      <c r="Q670" s="30">
        <f>SUBTOTAL(9,Q10:Q668)</f>
        <v>249323564621.74014</v>
      </c>
      <c r="R670" s="30">
        <f>SUBTOTAL(9,R10:R668)</f>
        <v>113986222.99000001</v>
      </c>
      <c r="S670" s="30">
        <f>SUBTOTAL(9,S10:S668)</f>
        <v>708337216442.78955</v>
      </c>
      <c r="T670" s="30">
        <f>SUBTOTAL(9,T10:T668)</f>
        <v>707840420590.45947</v>
      </c>
      <c r="U670" s="30">
        <f>SUBTOTAL(9,U10:U668)</f>
        <v>974942641692.42041</v>
      </c>
      <c r="V670" s="30">
        <f>SUBTOTAL(9,V10:V668)</f>
        <v>1634915058075.8804</v>
      </c>
      <c r="W670" s="30">
        <f>SUBTOTAL(9,W10:W668)</f>
        <v>2000000000</v>
      </c>
      <c r="X670" s="30">
        <f>SUBTOTAL(9,X10:X668)</f>
        <v>1632872216079.8804</v>
      </c>
      <c r="Y670" s="31">
        <f>(S670/(K670))</f>
        <v>0.27260350299158653</v>
      </c>
      <c r="Z670" s="31">
        <f>(S670/(O670))</f>
        <v>0.27260799768073063</v>
      </c>
      <c r="AA670" s="31">
        <f>((P670+Q670+R670)/(O670))</f>
        <v>9.8201228569502391E-2</v>
      </c>
      <c r="AB670" s="31">
        <f>Z670+AA670</f>
        <v>0.37080922625023305</v>
      </c>
    </row>
    <row r="671" spans="1:28" outlineLevel="1" x14ac:dyDescent="0.25">
      <c r="A671" s="22"/>
      <c r="B671" s="22"/>
      <c r="C671" s="22"/>
      <c r="D671" s="22"/>
      <c r="E671" s="22"/>
      <c r="F671" s="22"/>
      <c r="G671" s="22"/>
      <c r="H671" s="22"/>
      <c r="I671" s="23"/>
      <c r="J671" s="24"/>
      <c r="K671" s="25"/>
      <c r="L671" s="25"/>
      <c r="M671" s="25"/>
      <c r="N671" s="25"/>
      <c r="O671" s="25"/>
      <c r="P671" s="25"/>
      <c r="Q671" s="25"/>
      <c r="R671" s="25"/>
      <c r="S671" s="25"/>
      <c r="T671" s="25"/>
      <c r="U671" s="25"/>
      <c r="V671" s="25"/>
      <c r="W671" s="25"/>
      <c r="X671" s="25"/>
      <c r="Y671" s="26"/>
      <c r="Z671" s="26"/>
      <c r="AA671" s="26"/>
      <c r="AB671" s="26"/>
    </row>
    <row r="672" spans="1:28" outlineLevel="1" x14ac:dyDescent="0.25">
      <c r="A672" s="22"/>
      <c r="B672" s="22"/>
      <c r="C672" s="22"/>
      <c r="D672" s="22"/>
      <c r="E672" s="22"/>
      <c r="F672" s="22"/>
      <c r="G672" s="22"/>
      <c r="H672" s="22"/>
      <c r="I672" s="23"/>
      <c r="J672" s="24"/>
      <c r="K672" s="25"/>
      <c r="L672" s="25"/>
      <c r="M672" s="25"/>
      <c r="N672" s="25"/>
      <c r="O672" s="25"/>
      <c r="P672" s="25"/>
      <c r="Q672" s="25"/>
      <c r="R672" s="25"/>
      <c r="S672" s="25"/>
      <c r="T672" s="25"/>
      <c r="U672" s="25"/>
      <c r="V672" s="25"/>
      <c r="W672" s="25"/>
      <c r="X672" s="25"/>
      <c r="Y672" s="26"/>
      <c r="Z672" s="26"/>
      <c r="AA672" s="26"/>
      <c r="AB672" s="26"/>
    </row>
    <row r="673" spans="1:28" outlineLevel="1" x14ac:dyDescent="0.25">
      <c r="A673" s="22"/>
      <c r="B673" s="22"/>
      <c r="C673" s="22"/>
      <c r="D673" s="22"/>
      <c r="E673" s="22"/>
      <c r="F673" s="22"/>
      <c r="G673" s="22"/>
      <c r="H673" s="22"/>
      <c r="I673" s="23"/>
      <c r="J673" s="24"/>
      <c r="K673" s="25"/>
      <c r="L673" s="25"/>
      <c r="M673" s="25"/>
      <c r="N673" s="25"/>
      <c r="O673" s="25"/>
      <c r="P673" s="25"/>
      <c r="Q673" s="25"/>
      <c r="R673" s="25"/>
      <c r="S673" s="25"/>
      <c r="T673" s="25"/>
      <c r="U673" s="25"/>
      <c r="V673" s="25"/>
      <c r="W673" s="25"/>
      <c r="X673" s="25"/>
      <c r="Y673" s="26"/>
      <c r="Z673" s="26"/>
      <c r="AA673" s="26"/>
      <c r="AB673" s="26"/>
    </row>
    <row r="674" spans="1:28" outlineLevel="1" x14ac:dyDescent="0.25">
      <c r="A674" s="22"/>
      <c r="B674" s="22"/>
      <c r="C674" s="22"/>
      <c r="D674" s="22"/>
      <c r="E674" s="22"/>
      <c r="F674" s="22"/>
      <c r="G674" s="22"/>
      <c r="H674" s="22"/>
      <c r="I674" s="23"/>
      <c r="J674" s="24"/>
      <c r="K674" s="25"/>
      <c r="L674" s="25"/>
      <c r="M674" s="25"/>
      <c r="N674" s="25"/>
      <c r="O674" s="25"/>
      <c r="P674" s="25"/>
      <c r="Q674" s="25"/>
      <c r="R674" s="25"/>
      <c r="S674" s="25"/>
      <c r="T674" s="25"/>
      <c r="U674" s="25"/>
      <c r="V674" s="25"/>
      <c r="W674" s="25"/>
      <c r="X674" s="25"/>
      <c r="Y674" s="26"/>
      <c r="Z674" s="26"/>
      <c r="AA674" s="26"/>
      <c r="AB674" s="26"/>
    </row>
    <row r="675" spans="1:28" outlineLevel="1" x14ac:dyDescent="0.25">
      <c r="A675" s="22"/>
      <c r="B675" s="22"/>
      <c r="C675" s="22"/>
      <c r="D675" s="22"/>
      <c r="E675" s="22"/>
      <c r="F675" s="22"/>
      <c r="G675" s="22"/>
      <c r="H675" s="22"/>
      <c r="I675" s="23"/>
      <c r="J675" s="24"/>
      <c r="K675" s="25"/>
      <c r="L675" s="25"/>
      <c r="M675" s="25"/>
      <c r="N675" s="25"/>
      <c r="O675" s="25"/>
      <c r="P675" s="25"/>
      <c r="Q675" s="25"/>
      <c r="R675" s="25"/>
      <c r="S675" s="25"/>
      <c r="T675" s="25"/>
      <c r="U675" s="25"/>
      <c r="V675" s="25"/>
      <c r="W675" s="25"/>
      <c r="X675" s="25"/>
      <c r="Y675" s="26"/>
      <c r="Z675" s="26"/>
      <c r="AA675" s="26"/>
      <c r="AB675" s="26"/>
    </row>
    <row r="676" spans="1:28" outlineLevel="1" x14ac:dyDescent="0.25">
      <c r="A676" s="22"/>
      <c r="B676" s="22"/>
      <c r="C676" s="22"/>
      <c r="D676" s="22"/>
      <c r="E676" s="22"/>
      <c r="F676" s="22"/>
      <c r="G676" s="22"/>
      <c r="H676" s="22"/>
      <c r="I676" s="23"/>
      <c r="J676" s="24"/>
      <c r="K676" s="25"/>
      <c r="L676" s="25"/>
      <c r="M676" s="25"/>
      <c r="N676" s="25"/>
      <c r="O676" s="25"/>
      <c r="P676" s="25"/>
      <c r="Q676" s="25"/>
      <c r="R676" s="25"/>
      <c r="S676" s="25"/>
      <c r="T676" s="25"/>
      <c r="U676" s="25"/>
      <c r="V676" s="25"/>
      <c r="W676" s="25"/>
      <c r="X676" s="25"/>
      <c r="Y676" s="26"/>
      <c r="Z676" s="26"/>
      <c r="AA676" s="26"/>
      <c r="AB676" s="26"/>
    </row>
    <row r="677" spans="1:28" outlineLevel="1" x14ac:dyDescent="0.25">
      <c r="A677" s="22"/>
      <c r="B677" s="22"/>
      <c r="C677" s="22"/>
      <c r="D677" s="22"/>
      <c r="E677" s="22"/>
      <c r="F677" s="22"/>
      <c r="G677" s="22"/>
      <c r="H677" s="22"/>
      <c r="I677" s="23"/>
      <c r="J677" s="24"/>
      <c r="K677" s="25"/>
      <c r="L677" s="25"/>
      <c r="M677" s="25"/>
      <c r="N677" s="25"/>
      <c r="O677" s="25"/>
      <c r="P677" s="25"/>
      <c r="Q677" s="25"/>
      <c r="R677" s="25"/>
      <c r="S677" s="25"/>
      <c r="T677" s="25"/>
      <c r="U677" s="25"/>
      <c r="V677" s="25"/>
      <c r="W677" s="25"/>
      <c r="X677" s="25"/>
      <c r="Y677" s="26"/>
      <c r="Z677" s="26"/>
      <c r="AA677" s="26"/>
      <c r="AB677" s="26"/>
    </row>
    <row r="678" spans="1:28" outlineLevel="1" x14ac:dyDescent="0.25">
      <c r="A678" s="22"/>
      <c r="B678" s="22"/>
      <c r="C678" s="22"/>
      <c r="D678" s="22"/>
      <c r="E678" s="22"/>
      <c r="F678" s="22"/>
      <c r="G678" s="22"/>
      <c r="H678" s="22"/>
      <c r="I678" s="23"/>
      <c r="J678" s="24"/>
      <c r="K678" s="25"/>
      <c r="L678" s="25"/>
      <c r="M678" s="25"/>
      <c r="N678" s="25"/>
      <c r="O678" s="25"/>
      <c r="P678" s="25"/>
      <c r="Q678" s="25"/>
      <c r="R678" s="25"/>
      <c r="S678" s="25"/>
      <c r="T678" s="25"/>
      <c r="U678" s="25"/>
      <c r="V678" s="25"/>
      <c r="W678" s="25"/>
      <c r="X678" s="25"/>
      <c r="Y678" s="26"/>
      <c r="Z678" s="26"/>
      <c r="AA678" s="26"/>
      <c r="AB678" s="26"/>
    </row>
    <row r="679" spans="1:28" outlineLevel="1" x14ac:dyDescent="0.25">
      <c r="A679" s="22"/>
      <c r="B679" s="22"/>
      <c r="C679" s="22"/>
      <c r="D679" s="22"/>
      <c r="E679" s="22"/>
      <c r="F679" s="22"/>
      <c r="G679" s="22"/>
      <c r="H679" s="22"/>
      <c r="I679" s="23"/>
      <c r="J679" s="24"/>
      <c r="K679" s="25"/>
      <c r="L679" s="25"/>
      <c r="M679" s="25"/>
      <c r="N679" s="25"/>
      <c r="O679" s="25"/>
      <c r="P679" s="25"/>
      <c r="Q679" s="25"/>
      <c r="R679" s="25"/>
      <c r="S679" s="25"/>
      <c r="T679" s="25"/>
      <c r="U679" s="25"/>
      <c r="V679" s="25"/>
      <c r="W679" s="25"/>
      <c r="X679" s="25"/>
      <c r="Y679" s="26"/>
      <c r="Z679" s="26"/>
      <c r="AA679" s="26"/>
      <c r="AB679" s="26"/>
    </row>
    <row r="680" spans="1:28" outlineLevel="1" x14ac:dyDescent="0.25">
      <c r="A680" s="22"/>
      <c r="B680" s="22"/>
      <c r="C680" s="22"/>
      <c r="D680" s="22"/>
      <c r="E680" s="22"/>
      <c r="F680" s="22"/>
      <c r="G680" s="22"/>
      <c r="H680" s="22"/>
      <c r="I680" s="23"/>
      <c r="J680" s="24"/>
      <c r="K680" s="25"/>
      <c r="L680" s="25"/>
      <c r="M680" s="25"/>
      <c r="N680" s="25"/>
      <c r="O680" s="25"/>
      <c r="P680" s="25"/>
      <c r="Q680" s="25"/>
      <c r="R680" s="25"/>
      <c r="S680" s="25"/>
      <c r="T680" s="25"/>
      <c r="U680" s="25"/>
      <c r="V680" s="25"/>
      <c r="W680" s="25"/>
      <c r="X680" s="25"/>
      <c r="Y680" s="26"/>
      <c r="Z680" s="26"/>
      <c r="AA680" s="26"/>
      <c r="AB680" s="26"/>
    </row>
    <row r="681" spans="1:28" outlineLevel="1" x14ac:dyDescent="0.25">
      <c r="A681" s="22"/>
      <c r="B681" s="22"/>
      <c r="C681" s="22"/>
      <c r="D681" s="22"/>
      <c r="E681" s="22"/>
      <c r="F681" s="22"/>
      <c r="G681" s="22"/>
      <c r="H681" s="22"/>
      <c r="I681" s="23"/>
      <c r="J681" s="24"/>
      <c r="K681" s="25"/>
      <c r="L681" s="25"/>
      <c r="M681" s="25"/>
      <c r="N681" s="25"/>
      <c r="O681" s="25"/>
      <c r="P681" s="25"/>
      <c r="Q681" s="25"/>
      <c r="R681" s="25"/>
      <c r="S681" s="25"/>
      <c r="T681" s="25"/>
      <c r="U681" s="25"/>
      <c r="V681" s="25"/>
      <c r="W681" s="25"/>
      <c r="X681" s="25"/>
      <c r="Y681" s="26"/>
      <c r="Z681" s="26"/>
      <c r="AA681" s="26"/>
      <c r="AB681" s="26"/>
    </row>
    <row r="682" spans="1:28" outlineLevel="1" x14ac:dyDescent="0.25">
      <c r="A682" s="22"/>
      <c r="B682" s="22"/>
      <c r="C682" s="22"/>
      <c r="D682" s="22"/>
      <c r="E682" s="22"/>
      <c r="F682" s="22"/>
      <c r="G682" s="22"/>
      <c r="H682" s="22"/>
      <c r="I682" s="23"/>
      <c r="J682" s="24"/>
      <c r="K682" s="25"/>
      <c r="L682" s="25"/>
      <c r="M682" s="25"/>
      <c r="N682" s="25"/>
      <c r="O682" s="25"/>
      <c r="P682" s="25"/>
      <c r="Q682" s="25"/>
      <c r="R682" s="25"/>
      <c r="S682" s="25"/>
      <c r="T682" s="25"/>
      <c r="U682" s="25"/>
      <c r="V682" s="25"/>
      <c r="W682" s="25"/>
      <c r="X682" s="25"/>
      <c r="Y682" s="26"/>
      <c r="Z682" s="26"/>
      <c r="AA682" s="26"/>
      <c r="AB682" s="26"/>
    </row>
    <row r="683" spans="1:28" outlineLevel="1" x14ac:dyDescent="0.25">
      <c r="A683" s="22"/>
      <c r="B683" s="22"/>
      <c r="C683" s="22"/>
      <c r="D683" s="22"/>
      <c r="E683" s="22"/>
      <c r="F683" s="22"/>
      <c r="G683" s="22"/>
      <c r="H683" s="22"/>
      <c r="I683" s="23"/>
      <c r="J683" s="24"/>
      <c r="K683" s="25"/>
      <c r="L683" s="25"/>
      <c r="M683" s="25"/>
      <c r="N683" s="25"/>
      <c r="O683" s="25"/>
      <c r="P683" s="25"/>
      <c r="Q683" s="25"/>
      <c r="R683" s="25"/>
      <c r="S683" s="25"/>
      <c r="T683" s="25"/>
      <c r="U683" s="25"/>
      <c r="V683" s="25"/>
      <c r="W683" s="25"/>
      <c r="X683" s="25"/>
      <c r="Y683" s="26"/>
      <c r="Z683" s="26"/>
      <c r="AA683" s="26"/>
      <c r="AB683" s="26"/>
    </row>
    <row r="684" spans="1:28" outlineLevel="1" x14ac:dyDescent="0.25">
      <c r="A684" s="22"/>
      <c r="B684" s="22"/>
      <c r="C684" s="22"/>
      <c r="D684" s="22"/>
      <c r="E684" s="22"/>
      <c r="F684" s="22"/>
      <c r="G684" s="22"/>
      <c r="H684" s="22"/>
      <c r="I684" s="23"/>
      <c r="J684" s="24"/>
      <c r="K684" s="25"/>
      <c r="L684" s="25"/>
      <c r="M684" s="25"/>
      <c r="N684" s="25"/>
      <c r="O684" s="25"/>
      <c r="P684" s="25"/>
      <c r="Q684" s="25"/>
      <c r="R684" s="25"/>
      <c r="S684" s="25"/>
      <c r="T684" s="25"/>
      <c r="U684" s="25"/>
      <c r="V684" s="25"/>
      <c r="W684" s="25"/>
      <c r="X684" s="25"/>
      <c r="Y684" s="26"/>
      <c r="Z684" s="26"/>
      <c r="AA684" s="26"/>
      <c r="AB684" s="26"/>
    </row>
    <row r="685" spans="1:28" outlineLevel="1" x14ac:dyDescent="0.25">
      <c r="A685" s="22"/>
      <c r="B685" s="22"/>
      <c r="C685" s="22"/>
      <c r="D685" s="22"/>
      <c r="E685" s="22"/>
      <c r="F685" s="22"/>
      <c r="G685" s="22"/>
      <c r="H685" s="22"/>
      <c r="I685" s="23"/>
      <c r="J685" s="24"/>
      <c r="K685" s="25"/>
      <c r="L685" s="25"/>
      <c r="M685" s="25"/>
      <c r="N685" s="25"/>
      <c r="O685" s="25"/>
      <c r="P685" s="25"/>
      <c r="Q685" s="25"/>
      <c r="R685" s="25"/>
      <c r="S685" s="25"/>
      <c r="T685" s="25"/>
      <c r="U685" s="25"/>
      <c r="V685" s="25"/>
      <c r="W685" s="25"/>
      <c r="X685" s="25"/>
      <c r="Y685" s="26"/>
      <c r="Z685" s="26"/>
      <c r="AA685" s="26"/>
      <c r="AB685" s="26"/>
    </row>
    <row r="686" spans="1:28" outlineLevel="1" x14ac:dyDescent="0.25">
      <c r="A686" s="22"/>
      <c r="B686" s="22"/>
      <c r="C686" s="22"/>
      <c r="D686" s="22"/>
      <c r="E686" s="22"/>
      <c r="F686" s="22"/>
      <c r="G686" s="22"/>
      <c r="H686" s="22"/>
      <c r="I686" s="23"/>
      <c r="J686" s="24"/>
      <c r="K686" s="25"/>
      <c r="L686" s="25"/>
      <c r="M686" s="25"/>
      <c r="N686" s="25"/>
      <c r="O686" s="25"/>
      <c r="P686" s="25"/>
      <c r="Q686" s="25"/>
      <c r="R686" s="25"/>
      <c r="S686" s="25"/>
      <c r="T686" s="25"/>
      <c r="U686" s="25"/>
      <c r="V686" s="25"/>
      <c r="W686" s="25"/>
      <c r="X686" s="25"/>
      <c r="Y686" s="26"/>
      <c r="Z686" s="26"/>
      <c r="AA686" s="26"/>
      <c r="AB686" s="26"/>
    </row>
    <row r="687" spans="1:28" outlineLevel="1" x14ac:dyDescent="0.25">
      <c r="A687" s="22"/>
      <c r="B687" s="22"/>
      <c r="C687" s="22"/>
      <c r="D687" s="22"/>
      <c r="E687" s="22"/>
      <c r="F687" s="22"/>
      <c r="G687" s="22"/>
      <c r="H687" s="22"/>
      <c r="I687" s="23"/>
      <c r="J687" s="24"/>
      <c r="K687" s="25"/>
      <c r="L687" s="25"/>
      <c r="M687" s="25"/>
      <c r="N687" s="25"/>
      <c r="O687" s="25"/>
      <c r="P687" s="25"/>
      <c r="Q687" s="25"/>
      <c r="R687" s="25"/>
      <c r="S687" s="25"/>
      <c r="T687" s="25"/>
      <c r="U687" s="25"/>
      <c r="V687" s="25"/>
      <c r="W687" s="25"/>
      <c r="X687" s="25"/>
      <c r="Y687" s="26"/>
      <c r="Z687" s="26"/>
      <c r="AA687" s="26"/>
      <c r="AB687" s="26"/>
    </row>
    <row r="688" spans="1:28" outlineLevel="1" x14ac:dyDescent="0.25">
      <c r="A688" s="22"/>
      <c r="B688" s="22"/>
      <c r="C688" s="22"/>
      <c r="D688" s="22"/>
      <c r="E688" s="22"/>
      <c r="F688" s="22"/>
      <c r="G688" s="22"/>
      <c r="H688" s="22"/>
      <c r="I688" s="23"/>
      <c r="J688" s="24"/>
      <c r="K688" s="25"/>
      <c r="L688" s="25"/>
      <c r="M688" s="25"/>
      <c r="N688" s="25"/>
      <c r="O688" s="25"/>
      <c r="P688" s="25"/>
      <c r="Q688" s="25"/>
      <c r="R688" s="25"/>
      <c r="S688" s="25"/>
      <c r="T688" s="25"/>
      <c r="U688" s="25"/>
      <c r="V688" s="25"/>
      <c r="W688" s="25"/>
      <c r="X688" s="25"/>
      <c r="Y688" s="26"/>
      <c r="Z688" s="26"/>
      <c r="AA688" s="26"/>
      <c r="AB688" s="26"/>
    </row>
    <row r="689" spans="1:28" outlineLevel="1" x14ac:dyDescent="0.25">
      <c r="A689" s="22"/>
      <c r="B689" s="22"/>
      <c r="C689" s="22"/>
      <c r="D689" s="22"/>
      <c r="E689" s="22"/>
      <c r="F689" s="22"/>
      <c r="G689" s="22"/>
      <c r="H689" s="22"/>
      <c r="I689" s="23"/>
      <c r="J689" s="24"/>
      <c r="K689" s="25"/>
      <c r="L689" s="25"/>
      <c r="M689" s="25"/>
      <c r="N689" s="25"/>
      <c r="O689" s="25"/>
      <c r="P689" s="25"/>
      <c r="Q689" s="25"/>
      <c r="R689" s="25"/>
      <c r="S689" s="25"/>
      <c r="T689" s="25"/>
      <c r="U689" s="25"/>
      <c r="V689" s="25"/>
      <c r="W689" s="25"/>
      <c r="X689" s="25"/>
      <c r="Y689" s="26"/>
      <c r="Z689" s="26"/>
      <c r="AA689" s="26"/>
      <c r="AB689" s="26"/>
    </row>
    <row r="690" spans="1:28" outlineLevel="1" x14ac:dyDescent="0.25">
      <c r="A690" s="22"/>
      <c r="B690" s="22"/>
      <c r="C690" s="22"/>
      <c r="D690" s="22"/>
      <c r="E690" s="22"/>
      <c r="F690" s="22"/>
      <c r="G690" s="22"/>
      <c r="H690" s="22"/>
      <c r="I690" s="23"/>
      <c r="J690" s="24"/>
      <c r="K690" s="25"/>
      <c r="L690" s="25"/>
      <c r="M690" s="25"/>
      <c r="N690" s="25"/>
      <c r="O690" s="25"/>
      <c r="P690" s="25"/>
      <c r="Q690" s="25"/>
      <c r="R690" s="25"/>
      <c r="S690" s="25"/>
      <c r="T690" s="25"/>
      <c r="U690" s="25"/>
      <c r="V690" s="25"/>
      <c r="W690" s="25"/>
      <c r="X690" s="25"/>
      <c r="Y690" s="26"/>
      <c r="Z690" s="26"/>
      <c r="AA690" s="26"/>
      <c r="AB690" s="26"/>
    </row>
    <row r="691" spans="1:28" outlineLevel="1" x14ac:dyDescent="0.25">
      <c r="A691" s="22"/>
      <c r="B691" s="22"/>
      <c r="C691" s="22"/>
      <c r="D691" s="22"/>
      <c r="E691" s="22"/>
      <c r="F691" s="22"/>
      <c r="G691" s="22"/>
      <c r="H691" s="22"/>
      <c r="I691" s="23"/>
      <c r="J691" s="24"/>
      <c r="K691" s="25"/>
      <c r="L691" s="25"/>
      <c r="M691" s="25"/>
      <c r="N691" s="25"/>
      <c r="O691" s="25"/>
      <c r="P691" s="25"/>
      <c r="Q691" s="25"/>
      <c r="R691" s="25"/>
      <c r="S691" s="25"/>
      <c r="T691" s="25"/>
      <c r="U691" s="25"/>
      <c r="V691" s="25"/>
      <c r="W691" s="25"/>
      <c r="X691" s="25"/>
      <c r="Y691" s="26"/>
      <c r="Z691" s="26"/>
      <c r="AA691" s="26"/>
      <c r="AB691" s="26"/>
    </row>
    <row r="692" spans="1:28" outlineLevel="1" x14ac:dyDescent="0.25">
      <c r="A692" s="22"/>
      <c r="B692" s="22"/>
      <c r="C692" s="22"/>
      <c r="D692" s="22"/>
      <c r="E692" s="22"/>
      <c r="F692" s="22"/>
      <c r="G692" s="22"/>
      <c r="H692" s="22"/>
      <c r="I692" s="23"/>
      <c r="J692" s="24"/>
      <c r="K692" s="25"/>
      <c r="L692" s="25"/>
      <c r="M692" s="25"/>
      <c r="N692" s="25"/>
      <c r="O692" s="25"/>
      <c r="P692" s="25"/>
      <c r="Q692" s="25"/>
      <c r="R692" s="25"/>
      <c r="S692" s="25"/>
      <c r="T692" s="25"/>
      <c r="U692" s="25"/>
      <c r="V692" s="25"/>
      <c r="W692" s="25"/>
      <c r="X692" s="25"/>
      <c r="Y692" s="26"/>
      <c r="Z692" s="26"/>
      <c r="AA692" s="26"/>
      <c r="AB692" s="26"/>
    </row>
    <row r="693" spans="1:28" outlineLevel="1" x14ac:dyDescent="0.25">
      <c r="A693" s="22"/>
      <c r="B693" s="22"/>
      <c r="C693" s="22"/>
      <c r="D693" s="22"/>
      <c r="E693" s="22"/>
      <c r="F693" s="22"/>
      <c r="G693" s="22"/>
      <c r="H693" s="22"/>
      <c r="I693" s="23"/>
      <c r="J693" s="24"/>
      <c r="K693" s="25"/>
      <c r="L693" s="25"/>
      <c r="M693" s="25"/>
      <c r="N693" s="25"/>
      <c r="O693" s="25"/>
      <c r="P693" s="25"/>
      <c r="Q693" s="25"/>
      <c r="R693" s="25"/>
      <c r="S693" s="25"/>
      <c r="T693" s="25"/>
      <c r="U693" s="25"/>
      <c r="V693" s="25"/>
      <c r="W693" s="25"/>
      <c r="X693" s="25"/>
      <c r="Y693" s="26"/>
      <c r="Z693" s="26"/>
      <c r="AA693" s="26"/>
      <c r="AB693" s="26"/>
    </row>
    <row r="694" spans="1:28" outlineLevel="1" x14ac:dyDescent="0.25">
      <c r="A694" s="22"/>
      <c r="B694" s="22"/>
      <c r="C694" s="22"/>
      <c r="D694" s="22"/>
      <c r="E694" s="22"/>
      <c r="F694" s="22"/>
      <c r="G694" s="22"/>
      <c r="H694" s="22"/>
      <c r="I694" s="23"/>
      <c r="J694" s="24"/>
      <c r="K694" s="25"/>
      <c r="L694" s="25"/>
      <c r="M694" s="25"/>
      <c r="N694" s="25"/>
      <c r="O694" s="25"/>
      <c r="P694" s="25"/>
      <c r="Q694" s="25"/>
      <c r="R694" s="25"/>
      <c r="S694" s="25"/>
      <c r="T694" s="25"/>
      <c r="U694" s="25"/>
      <c r="V694" s="25"/>
      <c r="W694" s="25"/>
      <c r="X694" s="25"/>
      <c r="Y694" s="26"/>
      <c r="Z694" s="26"/>
      <c r="AA694" s="26"/>
      <c r="AB694" s="26"/>
    </row>
    <row r="695" spans="1:28" outlineLevel="1" x14ac:dyDescent="0.25">
      <c r="A695" s="22"/>
      <c r="B695" s="22"/>
      <c r="C695" s="22"/>
      <c r="D695" s="22"/>
      <c r="E695" s="22"/>
      <c r="F695" s="22"/>
      <c r="G695" s="22"/>
      <c r="H695" s="22"/>
      <c r="I695" s="23"/>
      <c r="J695" s="24"/>
      <c r="K695" s="25"/>
      <c r="L695" s="25"/>
      <c r="M695" s="25"/>
      <c r="N695" s="25"/>
      <c r="O695" s="25"/>
      <c r="P695" s="25"/>
      <c r="Q695" s="25"/>
      <c r="R695" s="25"/>
      <c r="S695" s="25"/>
      <c r="T695" s="25"/>
      <c r="U695" s="25"/>
      <c r="V695" s="25"/>
      <c r="W695" s="25"/>
      <c r="X695" s="25"/>
      <c r="Y695" s="26"/>
      <c r="Z695" s="26"/>
      <c r="AA695" s="26"/>
      <c r="AB695" s="26"/>
    </row>
    <row r="696" spans="1:28" outlineLevel="1" x14ac:dyDescent="0.25">
      <c r="A696" s="22"/>
      <c r="B696" s="22"/>
      <c r="C696" s="22"/>
      <c r="D696" s="22"/>
      <c r="E696" s="22"/>
      <c r="F696" s="22"/>
      <c r="G696" s="22"/>
      <c r="H696" s="22"/>
      <c r="I696" s="23"/>
      <c r="J696" s="24"/>
      <c r="K696" s="25"/>
      <c r="L696" s="25"/>
      <c r="M696" s="25"/>
      <c r="N696" s="25"/>
      <c r="O696" s="25"/>
      <c r="P696" s="25"/>
      <c r="Q696" s="25"/>
      <c r="R696" s="25"/>
      <c r="S696" s="25"/>
      <c r="T696" s="25"/>
      <c r="U696" s="25"/>
      <c r="V696" s="25"/>
      <c r="W696" s="25"/>
      <c r="X696" s="25"/>
      <c r="Y696" s="26"/>
      <c r="Z696" s="26"/>
      <c r="AA696" s="26"/>
      <c r="AB696" s="26"/>
    </row>
    <row r="697" spans="1:28" outlineLevel="1" x14ac:dyDescent="0.25">
      <c r="A697" s="22"/>
      <c r="B697" s="22"/>
      <c r="C697" s="22"/>
      <c r="D697" s="22"/>
      <c r="E697" s="22"/>
      <c r="F697" s="22"/>
      <c r="G697" s="22"/>
      <c r="H697" s="22"/>
      <c r="I697" s="23"/>
      <c r="J697" s="24"/>
      <c r="K697" s="25"/>
      <c r="L697" s="25"/>
      <c r="M697" s="25"/>
      <c r="N697" s="25"/>
      <c r="O697" s="25"/>
      <c r="P697" s="25"/>
      <c r="Q697" s="25"/>
      <c r="R697" s="25"/>
      <c r="S697" s="25"/>
      <c r="T697" s="25"/>
      <c r="U697" s="25"/>
      <c r="V697" s="25"/>
      <c r="W697" s="25"/>
      <c r="X697" s="25"/>
      <c r="Y697" s="26"/>
      <c r="Z697" s="26"/>
      <c r="AA697" s="26"/>
      <c r="AB697" s="26"/>
    </row>
    <row r="698" spans="1:28" outlineLevel="1" x14ac:dyDescent="0.25">
      <c r="A698" s="22"/>
      <c r="B698" s="22"/>
      <c r="C698" s="22"/>
      <c r="D698" s="22"/>
      <c r="E698" s="22"/>
      <c r="F698" s="22"/>
      <c r="G698" s="22"/>
      <c r="H698" s="22"/>
      <c r="I698" s="23"/>
      <c r="J698" s="24"/>
      <c r="K698" s="25"/>
      <c r="L698" s="25"/>
      <c r="M698" s="25"/>
      <c r="N698" s="25"/>
      <c r="O698" s="25"/>
      <c r="P698" s="25"/>
      <c r="Q698" s="25"/>
      <c r="R698" s="25"/>
      <c r="S698" s="25"/>
      <c r="T698" s="25"/>
      <c r="U698" s="25"/>
      <c r="V698" s="25"/>
      <c r="W698" s="25"/>
      <c r="X698" s="25"/>
      <c r="Y698" s="26"/>
      <c r="Z698" s="26"/>
      <c r="AA698" s="26"/>
      <c r="AB698" s="26"/>
    </row>
    <row r="699" spans="1:28" outlineLevel="1" x14ac:dyDescent="0.25">
      <c r="A699" s="22"/>
      <c r="B699" s="22"/>
      <c r="C699" s="22"/>
      <c r="D699" s="22"/>
      <c r="E699" s="22"/>
      <c r="F699" s="22"/>
      <c r="G699" s="22"/>
      <c r="H699" s="22"/>
      <c r="I699" s="23"/>
      <c r="J699" s="24"/>
      <c r="K699" s="25"/>
      <c r="L699" s="25"/>
      <c r="M699" s="25"/>
      <c r="N699" s="25"/>
      <c r="O699" s="25"/>
      <c r="P699" s="25"/>
      <c r="Q699" s="25"/>
      <c r="R699" s="25"/>
      <c r="S699" s="25"/>
      <c r="T699" s="25"/>
      <c r="U699" s="25"/>
      <c r="V699" s="25"/>
      <c r="W699" s="25"/>
      <c r="X699" s="25"/>
      <c r="Y699" s="26"/>
      <c r="Z699" s="26"/>
      <c r="AA699" s="26"/>
      <c r="AB699" s="26"/>
    </row>
    <row r="700" spans="1:28" outlineLevel="1" x14ac:dyDescent="0.25">
      <c r="A700" s="22"/>
      <c r="B700" s="22"/>
      <c r="C700" s="22"/>
      <c r="D700" s="22"/>
      <c r="E700" s="22"/>
      <c r="F700" s="22"/>
      <c r="G700" s="22"/>
      <c r="H700" s="22"/>
      <c r="I700" s="23"/>
      <c r="J700" s="24"/>
      <c r="K700" s="25"/>
      <c r="L700" s="25"/>
      <c r="M700" s="25"/>
      <c r="N700" s="25"/>
      <c r="O700" s="25"/>
      <c r="P700" s="25"/>
      <c r="Q700" s="25"/>
      <c r="R700" s="25"/>
      <c r="S700" s="25"/>
      <c r="T700" s="25"/>
      <c r="U700" s="25"/>
      <c r="V700" s="25"/>
      <c r="W700" s="25"/>
      <c r="X700" s="25"/>
      <c r="Y700" s="26"/>
      <c r="Z700" s="26"/>
      <c r="AA700" s="26"/>
      <c r="AB700" s="26"/>
    </row>
    <row r="701" spans="1:28" outlineLevel="1" x14ac:dyDescent="0.25">
      <c r="A701" s="22"/>
      <c r="B701" s="22"/>
      <c r="C701" s="22"/>
      <c r="D701" s="22"/>
      <c r="E701" s="22"/>
      <c r="F701" s="22"/>
      <c r="G701" s="22"/>
      <c r="H701" s="22"/>
      <c r="I701" s="23"/>
      <c r="J701" s="24"/>
      <c r="K701" s="25"/>
      <c r="L701" s="25"/>
      <c r="M701" s="25"/>
      <c r="N701" s="25"/>
      <c r="O701" s="25"/>
      <c r="P701" s="25"/>
      <c r="Q701" s="25"/>
      <c r="R701" s="25"/>
      <c r="S701" s="25"/>
      <c r="T701" s="25"/>
      <c r="U701" s="25"/>
      <c r="V701" s="25"/>
      <c r="W701" s="25"/>
      <c r="X701" s="25"/>
      <c r="Y701" s="26"/>
      <c r="Z701" s="26"/>
      <c r="AA701" s="26"/>
      <c r="AB701" s="26"/>
    </row>
    <row r="702" spans="1:28" outlineLevel="1" x14ac:dyDescent="0.25">
      <c r="A702" s="22"/>
      <c r="B702" s="22"/>
      <c r="C702" s="22"/>
      <c r="D702" s="22"/>
      <c r="E702" s="22"/>
      <c r="F702" s="22"/>
      <c r="G702" s="22"/>
      <c r="H702" s="22"/>
      <c r="I702" s="23"/>
      <c r="J702" s="24"/>
      <c r="K702" s="25"/>
      <c r="L702" s="25"/>
      <c r="M702" s="25"/>
      <c r="N702" s="25"/>
      <c r="O702" s="25"/>
      <c r="P702" s="25"/>
      <c r="Q702" s="25"/>
      <c r="R702" s="25"/>
      <c r="S702" s="25"/>
      <c r="T702" s="25"/>
      <c r="U702" s="25"/>
      <c r="V702" s="25"/>
      <c r="W702" s="25"/>
      <c r="X702" s="25"/>
      <c r="Y702" s="26"/>
      <c r="Z702" s="26"/>
      <c r="AA702" s="26"/>
      <c r="AB702" s="26"/>
    </row>
    <row r="703" spans="1:28" outlineLevel="1" x14ac:dyDescent="0.25">
      <c r="A703" s="22"/>
      <c r="B703" s="22"/>
      <c r="C703" s="22"/>
      <c r="D703" s="22"/>
      <c r="E703" s="22"/>
      <c r="F703" s="22"/>
      <c r="G703" s="22"/>
      <c r="H703" s="22"/>
      <c r="I703" s="23"/>
      <c r="J703" s="24"/>
      <c r="K703" s="25"/>
      <c r="L703" s="25"/>
      <c r="M703" s="25"/>
      <c r="N703" s="25"/>
      <c r="O703" s="25"/>
      <c r="P703" s="25"/>
      <c r="Q703" s="25"/>
      <c r="R703" s="25"/>
      <c r="S703" s="25"/>
      <c r="T703" s="25"/>
      <c r="U703" s="25"/>
      <c r="V703" s="25"/>
      <c r="W703" s="25"/>
      <c r="X703" s="25"/>
      <c r="Y703" s="26"/>
      <c r="Z703" s="26"/>
      <c r="AA703" s="26"/>
      <c r="AB703" s="26"/>
    </row>
    <row r="704" spans="1:28" outlineLevel="1" x14ac:dyDescent="0.25">
      <c r="A704" s="22"/>
      <c r="B704" s="22"/>
      <c r="C704" s="22"/>
      <c r="D704" s="22"/>
      <c r="E704" s="22"/>
      <c r="F704" s="22"/>
      <c r="G704" s="22"/>
      <c r="H704" s="22"/>
      <c r="I704" s="23"/>
      <c r="J704" s="24"/>
      <c r="K704" s="25"/>
      <c r="L704" s="25"/>
      <c r="M704" s="25"/>
      <c r="N704" s="25"/>
      <c r="O704" s="25"/>
      <c r="P704" s="25"/>
      <c r="Q704" s="25"/>
      <c r="R704" s="25"/>
      <c r="S704" s="25"/>
      <c r="T704" s="25"/>
      <c r="U704" s="25"/>
      <c r="V704" s="25"/>
      <c r="W704" s="25"/>
      <c r="X704" s="25"/>
      <c r="Y704" s="26"/>
      <c r="Z704" s="26"/>
      <c r="AA704" s="26"/>
      <c r="AB704" s="26"/>
    </row>
    <row r="705" spans="1:28" outlineLevel="1" x14ac:dyDescent="0.25">
      <c r="A705" s="22"/>
      <c r="B705" s="22"/>
      <c r="C705" s="22"/>
      <c r="D705" s="22"/>
      <c r="E705" s="22"/>
      <c r="F705" s="22"/>
      <c r="G705" s="22"/>
      <c r="H705" s="22"/>
      <c r="I705" s="23"/>
      <c r="J705" s="24"/>
      <c r="K705" s="25"/>
      <c r="L705" s="25"/>
      <c r="M705" s="25"/>
      <c r="N705" s="25"/>
      <c r="O705" s="25"/>
      <c r="P705" s="25"/>
      <c r="Q705" s="25"/>
      <c r="R705" s="25"/>
      <c r="S705" s="25"/>
      <c r="T705" s="25"/>
      <c r="U705" s="25"/>
      <c r="V705" s="25"/>
      <c r="W705" s="25"/>
      <c r="X705" s="25"/>
      <c r="Y705" s="26"/>
      <c r="Z705" s="26"/>
      <c r="AA705" s="26"/>
      <c r="AB705" s="26"/>
    </row>
    <row r="706" spans="1:28" outlineLevel="1" x14ac:dyDescent="0.25">
      <c r="A706" s="22"/>
      <c r="B706" s="22"/>
      <c r="C706" s="22"/>
      <c r="D706" s="22"/>
      <c r="E706" s="22"/>
      <c r="F706" s="22"/>
      <c r="G706" s="22"/>
      <c r="H706" s="22"/>
      <c r="I706" s="23"/>
      <c r="J706" s="24"/>
      <c r="K706" s="25"/>
      <c r="L706" s="25"/>
      <c r="M706" s="25"/>
      <c r="N706" s="25"/>
      <c r="O706" s="25"/>
      <c r="P706" s="25"/>
      <c r="Q706" s="25"/>
      <c r="R706" s="25"/>
      <c r="S706" s="25"/>
      <c r="T706" s="25"/>
      <c r="U706" s="25"/>
      <c r="V706" s="25"/>
      <c r="W706" s="25"/>
      <c r="X706" s="25"/>
      <c r="Y706" s="26"/>
      <c r="Z706" s="26"/>
      <c r="AA706" s="26"/>
      <c r="AB706" s="26"/>
    </row>
    <row r="707" spans="1:28" outlineLevel="1" x14ac:dyDescent="0.25">
      <c r="A707" s="22"/>
      <c r="B707" s="22"/>
      <c r="C707" s="22"/>
      <c r="D707" s="22"/>
      <c r="E707" s="22"/>
      <c r="F707" s="22"/>
      <c r="G707" s="22"/>
      <c r="H707" s="22"/>
      <c r="I707" s="23"/>
      <c r="J707" s="24"/>
      <c r="K707" s="25"/>
      <c r="L707" s="25"/>
      <c r="M707" s="25"/>
      <c r="N707" s="25"/>
      <c r="O707" s="25"/>
      <c r="P707" s="25"/>
      <c r="Q707" s="25"/>
      <c r="R707" s="25"/>
      <c r="S707" s="25"/>
      <c r="T707" s="25"/>
      <c r="U707" s="25"/>
      <c r="V707" s="25"/>
      <c r="W707" s="25"/>
      <c r="X707" s="25"/>
      <c r="Y707" s="26"/>
      <c r="Z707" s="26"/>
      <c r="AA707" s="26"/>
      <c r="AB707" s="26"/>
    </row>
    <row r="708" spans="1:28" outlineLevel="1" x14ac:dyDescent="0.25">
      <c r="A708" s="22"/>
      <c r="B708" s="22"/>
      <c r="C708" s="22"/>
      <c r="D708" s="22"/>
      <c r="E708" s="22"/>
      <c r="F708" s="22"/>
      <c r="G708" s="22"/>
      <c r="H708" s="22"/>
      <c r="I708" s="23"/>
      <c r="J708" s="24"/>
      <c r="K708" s="25"/>
      <c r="L708" s="25"/>
      <c r="M708" s="25"/>
      <c r="N708" s="25"/>
      <c r="O708" s="25"/>
      <c r="P708" s="25"/>
      <c r="Q708" s="25"/>
      <c r="R708" s="25"/>
      <c r="S708" s="25"/>
      <c r="T708" s="25"/>
      <c r="U708" s="25"/>
      <c r="V708" s="25"/>
      <c r="W708" s="25"/>
      <c r="X708" s="25"/>
      <c r="Y708" s="26"/>
      <c r="Z708" s="26"/>
      <c r="AA708" s="26"/>
      <c r="AB708" s="26"/>
    </row>
    <row r="709" spans="1:28" outlineLevel="1" x14ac:dyDescent="0.25">
      <c r="A709" s="22"/>
      <c r="B709" s="22"/>
      <c r="C709" s="22"/>
      <c r="D709" s="22"/>
      <c r="E709" s="22"/>
      <c r="F709" s="22"/>
      <c r="G709" s="22"/>
      <c r="H709" s="22"/>
      <c r="I709" s="23"/>
      <c r="J709" s="24"/>
      <c r="K709" s="25"/>
      <c r="L709" s="25"/>
      <c r="M709" s="25"/>
      <c r="N709" s="25"/>
      <c r="O709" s="25"/>
      <c r="P709" s="25"/>
      <c r="Q709" s="25"/>
      <c r="R709" s="25"/>
      <c r="S709" s="25"/>
      <c r="T709" s="25"/>
      <c r="U709" s="25"/>
      <c r="V709" s="25"/>
      <c r="W709" s="25"/>
      <c r="X709" s="25"/>
      <c r="Y709" s="26"/>
      <c r="Z709" s="26"/>
      <c r="AA709" s="26"/>
      <c r="AB709" s="26"/>
    </row>
    <row r="710" spans="1:28" outlineLevel="1" x14ac:dyDescent="0.25">
      <c r="A710" s="22"/>
      <c r="B710" s="22"/>
      <c r="C710" s="22"/>
      <c r="D710" s="22"/>
      <c r="E710" s="22"/>
      <c r="F710" s="22"/>
      <c r="G710" s="22"/>
      <c r="H710" s="22"/>
      <c r="I710" s="23"/>
      <c r="J710" s="24"/>
      <c r="K710" s="25"/>
      <c r="L710" s="25"/>
      <c r="M710" s="25"/>
      <c r="N710" s="25"/>
      <c r="O710" s="25"/>
      <c r="P710" s="25"/>
      <c r="Q710" s="25"/>
      <c r="R710" s="25"/>
      <c r="S710" s="25"/>
      <c r="T710" s="25"/>
      <c r="U710" s="25"/>
      <c r="V710" s="25"/>
      <c r="W710" s="25"/>
      <c r="X710" s="25"/>
      <c r="Y710" s="26"/>
      <c r="Z710" s="26"/>
      <c r="AA710" s="26"/>
      <c r="AB710" s="26"/>
    </row>
    <row r="711" spans="1:28" outlineLevel="1" x14ac:dyDescent="0.25">
      <c r="A711" s="22"/>
      <c r="B711" s="22"/>
      <c r="C711" s="22"/>
      <c r="D711" s="22"/>
      <c r="E711" s="22"/>
      <c r="F711" s="22"/>
      <c r="G711" s="22"/>
      <c r="H711" s="22"/>
      <c r="I711" s="23"/>
      <c r="J711" s="24"/>
      <c r="K711" s="25"/>
      <c r="L711" s="25"/>
      <c r="M711" s="25"/>
      <c r="N711" s="25"/>
      <c r="O711" s="25"/>
      <c r="P711" s="25"/>
      <c r="Q711" s="25"/>
      <c r="R711" s="25"/>
      <c r="S711" s="25"/>
      <c r="T711" s="25"/>
      <c r="U711" s="25"/>
      <c r="V711" s="25"/>
      <c r="W711" s="25"/>
      <c r="X711" s="25"/>
      <c r="Y711" s="26"/>
      <c r="Z711" s="26"/>
      <c r="AA711" s="26"/>
      <c r="AB711" s="26"/>
    </row>
    <row r="712" spans="1:28" outlineLevel="1" x14ac:dyDescent="0.25">
      <c r="A712" s="22"/>
      <c r="B712" s="22"/>
      <c r="C712" s="22"/>
      <c r="D712" s="22"/>
      <c r="E712" s="22"/>
      <c r="F712" s="22"/>
      <c r="G712" s="22"/>
      <c r="H712" s="22"/>
      <c r="I712" s="23"/>
      <c r="J712" s="24"/>
      <c r="K712" s="25"/>
      <c r="L712" s="25"/>
      <c r="M712" s="25"/>
      <c r="N712" s="25"/>
      <c r="O712" s="25"/>
      <c r="P712" s="25"/>
      <c r="Q712" s="25"/>
      <c r="R712" s="25"/>
      <c r="S712" s="25"/>
      <c r="T712" s="25"/>
      <c r="U712" s="25"/>
      <c r="V712" s="25"/>
      <c r="W712" s="25"/>
      <c r="X712" s="25"/>
      <c r="Y712" s="26"/>
      <c r="Z712" s="26"/>
      <c r="AA712" s="26"/>
      <c r="AB712" s="26"/>
    </row>
    <row r="713" spans="1:28" outlineLevel="1" x14ac:dyDescent="0.25">
      <c r="A713" s="22"/>
      <c r="B713" s="22"/>
      <c r="C713" s="22"/>
      <c r="D713" s="22"/>
      <c r="E713" s="22"/>
      <c r="F713" s="22"/>
      <c r="G713" s="22"/>
      <c r="H713" s="22"/>
      <c r="I713" s="23"/>
      <c r="J713" s="24"/>
      <c r="K713" s="25"/>
      <c r="L713" s="25"/>
      <c r="M713" s="25"/>
      <c r="N713" s="25"/>
      <c r="O713" s="25"/>
      <c r="P713" s="25"/>
      <c r="Q713" s="25"/>
      <c r="R713" s="25"/>
      <c r="S713" s="25"/>
      <c r="T713" s="25"/>
      <c r="U713" s="25"/>
      <c r="V713" s="25"/>
      <c r="W713" s="25"/>
      <c r="X713" s="25"/>
      <c r="Y713" s="26"/>
      <c r="Z713" s="26"/>
      <c r="AA713" s="26"/>
      <c r="AB713" s="26"/>
    </row>
    <row r="714" spans="1:28" outlineLevel="1" x14ac:dyDescent="0.25">
      <c r="A714" s="22"/>
      <c r="B714" s="22"/>
      <c r="C714" s="22"/>
      <c r="D714" s="22"/>
      <c r="E714" s="22"/>
      <c r="F714" s="22"/>
      <c r="G714" s="22"/>
      <c r="H714" s="22"/>
      <c r="I714" s="23"/>
      <c r="J714" s="24"/>
      <c r="K714" s="25"/>
      <c r="L714" s="25"/>
      <c r="M714" s="25"/>
      <c r="N714" s="25"/>
      <c r="O714" s="25"/>
      <c r="P714" s="25"/>
      <c r="Q714" s="25"/>
      <c r="R714" s="25"/>
      <c r="S714" s="25"/>
      <c r="T714" s="25"/>
      <c r="U714" s="25"/>
      <c r="V714" s="25"/>
      <c r="W714" s="25"/>
      <c r="X714" s="25"/>
      <c r="Y714" s="26"/>
      <c r="Z714" s="26"/>
      <c r="AA714" s="26"/>
      <c r="AB714" s="26"/>
    </row>
    <row r="715" spans="1:28" outlineLevel="1" x14ac:dyDescent="0.25">
      <c r="A715" s="22"/>
      <c r="B715" s="22"/>
      <c r="C715" s="22"/>
      <c r="D715" s="22"/>
      <c r="E715" s="22"/>
      <c r="F715" s="22"/>
      <c r="G715" s="22"/>
      <c r="H715" s="22"/>
      <c r="I715" s="23"/>
      <c r="J715" s="24"/>
      <c r="K715" s="25"/>
      <c r="L715" s="25"/>
      <c r="M715" s="25"/>
      <c r="N715" s="25"/>
      <c r="O715" s="25"/>
      <c r="P715" s="25"/>
      <c r="Q715" s="25"/>
      <c r="R715" s="25"/>
      <c r="S715" s="25"/>
      <c r="T715" s="25"/>
      <c r="U715" s="25"/>
      <c r="V715" s="25"/>
      <c r="W715" s="25"/>
      <c r="X715" s="25"/>
      <c r="Y715" s="26"/>
      <c r="Z715" s="26"/>
      <c r="AA715" s="26"/>
      <c r="AB715" s="26"/>
    </row>
    <row r="716" spans="1:28" outlineLevel="1" x14ac:dyDescent="0.25">
      <c r="A716" s="22"/>
      <c r="B716" s="22"/>
      <c r="C716" s="22"/>
      <c r="D716" s="22"/>
      <c r="E716" s="22"/>
      <c r="F716" s="22"/>
      <c r="G716" s="22"/>
      <c r="H716" s="22"/>
      <c r="I716" s="23"/>
      <c r="J716" s="24"/>
      <c r="K716" s="25"/>
      <c r="L716" s="25"/>
      <c r="M716" s="25"/>
      <c r="N716" s="25"/>
      <c r="O716" s="25"/>
      <c r="P716" s="25"/>
      <c r="Q716" s="25"/>
      <c r="R716" s="25"/>
      <c r="S716" s="25"/>
      <c r="T716" s="25"/>
      <c r="U716" s="25"/>
      <c r="V716" s="25"/>
      <c r="W716" s="25"/>
      <c r="X716" s="25"/>
      <c r="Y716" s="26"/>
      <c r="Z716" s="26"/>
      <c r="AA716" s="26"/>
      <c r="AB716" s="26"/>
    </row>
    <row r="717" spans="1:28" outlineLevel="1" x14ac:dyDescent="0.25">
      <c r="A717" s="22"/>
      <c r="B717" s="22"/>
      <c r="C717" s="22"/>
      <c r="D717" s="22"/>
      <c r="E717" s="22"/>
      <c r="F717" s="22"/>
      <c r="G717" s="22"/>
      <c r="H717" s="22"/>
      <c r="I717" s="23"/>
      <c r="J717" s="24"/>
      <c r="K717" s="25"/>
      <c r="L717" s="25"/>
      <c r="M717" s="25"/>
      <c r="N717" s="25"/>
      <c r="O717" s="25"/>
      <c r="P717" s="25"/>
      <c r="Q717" s="25"/>
      <c r="R717" s="25"/>
      <c r="S717" s="25"/>
      <c r="T717" s="25"/>
      <c r="U717" s="25"/>
      <c r="V717" s="25"/>
      <c r="W717" s="25"/>
      <c r="X717" s="25"/>
      <c r="Y717" s="26"/>
      <c r="Z717" s="26"/>
      <c r="AA717" s="26"/>
      <c r="AB717" s="26"/>
    </row>
    <row r="718" spans="1:28" outlineLevel="1" x14ac:dyDescent="0.25">
      <c r="A718" s="22"/>
      <c r="B718" s="22"/>
      <c r="C718" s="22"/>
      <c r="D718" s="22"/>
      <c r="E718" s="22"/>
      <c r="F718" s="22"/>
      <c r="G718" s="22"/>
      <c r="H718" s="22"/>
      <c r="I718" s="23"/>
      <c r="J718" s="24"/>
      <c r="K718" s="25"/>
      <c r="L718" s="25"/>
      <c r="M718" s="25"/>
      <c r="N718" s="25"/>
      <c r="O718" s="25"/>
      <c r="P718" s="25"/>
      <c r="Q718" s="25"/>
      <c r="R718" s="25"/>
      <c r="S718" s="25"/>
      <c r="T718" s="25"/>
      <c r="U718" s="25"/>
      <c r="V718" s="25"/>
      <c r="W718" s="25"/>
      <c r="X718" s="25"/>
      <c r="Y718" s="26"/>
      <c r="Z718" s="26"/>
      <c r="AA718" s="26"/>
      <c r="AB718" s="26"/>
    </row>
    <row r="719" spans="1:28" outlineLevel="1" x14ac:dyDescent="0.25">
      <c r="A719" s="22"/>
      <c r="B719" s="22"/>
      <c r="C719" s="22"/>
      <c r="D719" s="22"/>
      <c r="E719" s="22"/>
      <c r="F719" s="22"/>
      <c r="G719" s="22"/>
      <c r="H719" s="22"/>
      <c r="I719" s="23"/>
      <c r="J719" s="24"/>
      <c r="K719" s="25"/>
      <c r="L719" s="25"/>
      <c r="M719" s="25"/>
      <c r="N719" s="25"/>
      <c r="O719" s="25"/>
      <c r="P719" s="25"/>
      <c r="Q719" s="25"/>
      <c r="R719" s="25"/>
      <c r="S719" s="25"/>
      <c r="T719" s="25"/>
      <c r="U719" s="25"/>
      <c r="V719" s="25"/>
      <c r="W719" s="25"/>
      <c r="X719" s="25"/>
      <c r="Y719" s="26"/>
      <c r="Z719" s="26"/>
      <c r="AA719" s="26"/>
      <c r="AB719" s="26"/>
    </row>
    <row r="720" spans="1:28" outlineLevel="1" x14ac:dyDescent="0.25">
      <c r="A720" s="22"/>
      <c r="B720" s="22"/>
      <c r="C720" s="22"/>
      <c r="D720" s="22"/>
      <c r="E720" s="22"/>
      <c r="F720" s="22"/>
      <c r="G720" s="22"/>
      <c r="H720" s="22"/>
      <c r="I720" s="23"/>
      <c r="J720" s="24"/>
      <c r="K720" s="25"/>
      <c r="L720" s="25"/>
      <c r="M720" s="25"/>
      <c r="N720" s="25"/>
      <c r="O720" s="25"/>
      <c r="P720" s="25"/>
      <c r="Q720" s="25"/>
      <c r="R720" s="25"/>
      <c r="S720" s="25"/>
      <c r="T720" s="25"/>
      <c r="U720" s="25"/>
      <c r="V720" s="25"/>
      <c r="W720" s="25"/>
      <c r="X720" s="25"/>
      <c r="Y720" s="26"/>
      <c r="Z720" s="26"/>
      <c r="AA720" s="26"/>
      <c r="AB720" s="26"/>
    </row>
    <row r="721" spans="1:28" outlineLevel="1" x14ac:dyDescent="0.25">
      <c r="A721" s="22"/>
      <c r="B721" s="22"/>
      <c r="C721" s="22"/>
      <c r="D721" s="22"/>
      <c r="E721" s="22"/>
      <c r="F721" s="22"/>
      <c r="G721" s="22"/>
      <c r="H721" s="22"/>
      <c r="I721" s="23"/>
      <c r="J721" s="24"/>
      <c r="K721" s="25"/>
      <c r="L721" s="25"/>
      <c r="M721" s="25"/>
      <c r="N721" s="25"/>
      <c r="O721" s="25"/>
      <c r="P721" s="25"/>
      <c r="Q721" s="25"/>
      <c r="R721" s="25"/>
      <c r="S721" s="25"/>
      <c r="T721" s="25"/>
      <c r="U721" s="25"/>
      <c r="V721" s="25"/>
      <c r="W721" s="25"/>
      <c r="X721" s="25"/>
      <c r="Y721" s="26"/>
      <c r="Z721" s="26"/>
      <c r="AA721" s="26"/>
      <c r="AB721" s="26"/>
    </row>
    <row r="722" spans="1:28" outlineLevel="1" x14ac:dyDescent="0.25">
      <c r="A722" s="22"/>
      <c r="B722" s="22"/>
      <c r="C722" s="22"/>
      <c r="D722" s="22"/>
      <c r="E722" s="22"/>
      <c r="F722" s="22"/>
      <c r="G722" s="22"/>
      <c r="H722" s="22"/>
      <c r="I722" s="23"/>
      <c r="J722" s="24"/>
      <c r="K722" s="25"/>
      <c r="L722" s="25"/>
      <c r="M722" s="25"/>
      <c r="N722" s="25"/>
      <c r="O722" s="25"/>
      <c r="P722" s="25"/>
      <c r="Q722" s="25"/>
      <c r="R722" s="25"/>
      <c r="S722" s="25"/>
      <c r="T722" s="25"/>
      <c r="U722" s="25"/>
      <c r="V722" s="25"/>
      <c r="W722" s="25"/>
      <c r="X722" s="25"/>
      <c r="Y722" s="26"/>
      <c r="Z722" s="26"/>
      <c r="AA722" s="26"/>
      <c r="AB722" s="26"/>
    </row>
    <row r="723" spans="1:28" outlineLevel="1" x14ac:dyDescent="0.25">
      <c r="A723" s="22"/>
      <c r="B723" s="22"/>
      <c r="C723" s="22"/>
      <c r="D723" s="22"/>
      <c r="E723" s="22"/>
      <c r="F723" s="22"/>
      <c r="G723" s="22"/>
      <c r="H723" s="22"/>
      <c r="I723" s="23"/>
      <c r="J723" s="24"/>
      <c r="K723" s="25"/>
      <c r="L723" s="25"/>
      <c r="M723" s="25"/>
      <c r="N723" s="25"/>
      <c r="O723" s="25"/>
      <c r="P723" s="25"/>
      <c r="Q723" s="25"/>
      <c r="R723" s="25"/>
      <c r="S723" s="25"/>
      <c r="T723" s="25"/>
      <c r="U723" s="25"/>
      <c r="V723" s="25"/>
      <c r="W723" s="25"/>
      <c r="X723" s="25"/>
      <c r="Y723" s="26"/>
      <c r="Z723" s="26"/>
      <c r="AA723" s="26"/>
      <c r="AB723" s="26"/>
    </row>
    <row r="724" spans="1:28" outlineLevel="1" x14ac:dyDescent="0.25">
      <c r="A724" s="22"/>
      <c r="B724" s="22"/>
      <c r="C724" s="22"/>
      <c r="D724" s="22"/>
      <c r="E724" s="22"/>
      <c r="F724" s="22"/>
      <c r="G724" s="22"/>
      <c r="H724" s="22"/>
      <c r="I724" s="23"/>
      <c r="J724" s="24"/>
      <c r="K724" s="25"/>
      <c r="L724" s="25"/>
      <c r="M724" s="25"/>
      <c r="N724" s="25"/>
      <c r="O724" s="25"/>
      <c r="P724" s="25"/>
      <c r="Q724" s="25"/>
      <c r="R724" s="25"/>
      <c r="S724" s="25"/>
      <c r="T724" s="25"/>
      <c r="U724" s="25"/>
      <c r="V724" s="25"/>
      <c r="W724" s="25"/>
      <c r="X724" s="25"/>
      <c r="Y724" s="26"/>
      <c r="Z724" s="26"/>
      <c r="AA724" s="26"/>
      <c r="AB724" s="26"/>
    </row>
    <row r="725" spans="1:28" outlineLevel="1" x14ac:dyDescent="0.25">
      <c r="A725" s="22"/>
      <c r="B725" s="22"/>
      <c r="C725" s="22"/>
      <c r="D725" s="22"/>
      <c r="E725" s="22"/>
      <c r="F725" s="22"/>
      <c r="G725" s="22"/>
      <c r="H725" s="22"/>
      <c r="I725" s="23"/>
      <c r="J725" s="24"/>
      <c r="K725" s="25"/>
      <c r="L725" s="25"/>
      <c r="M725" s="25"/>
      <c r="N725" s="25"/>
      <c r="O725" s="25"/>
      <c r="P725" s="25"/>
      <c r="Q725" s="25"/>
      <c r="R725" s="25"/>
      <c r="S725" s="25"/>
      <c r="T725" s="25"/>
      <c r="U725" s="25"/>
      <c r="V725" s="25"/>
      <c r="W725" s="25"/>
      <c r="X725" s="25"/>
      <c r="Y725" s="26"/>
      <c r="Z725" s="26"/>
      <c r="AA725" s="26"/>
      <c r="AB725" s="26"/>
    </row>
    <row r="726" spans="1:28" outlineLevel="1" x14ac:dyDescent="0.25">
      <c r="A726" s="22"/>
      <c r="B726" s="22"/>
      <c r="C726" s="22"/>
      <c r="D726" s="22"/>
      <c r="E726" s="22"/>
      <c r="F726" s="22"/>
      <c r="G726" s="22"/>
      <c r="H726" s="22"/>
      <c r="I726" s="23"/>
      <c r="J726" s="24"/>
      <c r="K726" s="25"/>
      <c r="L726" s="25"/>
      <c r="M726" s="25"/>
      <c r="N726" s="25"/>
      <c r="O726" s="25"/>
      <c r="P726" s="25"/>
      <c r="Q726" s="25"/>
      <c r="R726" s="25"/>
      <c r="S726" s="25"/>
      <c r="T726" s="25"/>
      <c r="U726" s="25"/>
      <c r="V726" s="25"/>
      <c r="W726" s="25"/>
      <c r="X726" s="25"/>
      <c r="Y726" s="26"/>
      <c r="Z726" s="26"/>
      <c r="AA726" s="26"/>
      <c r="AB726" s="26"/>
    </row>
    <row r="727" spans="1:28" outlineLevel="1" x14ac:dyDescent="0.25">
      <c r="A727" s="22"/>
      <c r="B727" s="22"/>
      <c r="C727" s="22"/>
      <c r="D727" s="22"/>
      <c r="E727" s="22"/>
      <c r="F727" s="22"/>
      <c r="G727" s="22"/>
      <c r="H727" s="22"/>
      <c r="I727" s="23"/>
      <c r="J727" s="24"/>
      <c r="K727" s="25"/>
      <c r="L727" s="25"/>
      <c r="M727" s="25"/>
      <c r="N727" s="25"/>
      <c r="O727" s="25"/>
      <c r="P727" s="25"/>
      <c r="Q727" s="25"/>
      <c r="R727" s="25"/>
      <c r="S727" s="25"/>
      <c r="T727" s="25"/>
      <c r="U727" s="25"/>
      <c r="V727" s="25"/>
      <c r="W727" s="25"/>
      <c r="X727" s="25"/>
      <c r="Y727" s="26"/>
      <c r="Z727" s="26"/>
      <c r="AA727" s="26"/>
      <c r="AB727" s="26"/>
    </row>
    <row r="728" spans="1:28" outlineLevel="1" x14ac:dyDescent="0.25">
      <c r="A728" s="22"/>
      <c r="B728" s="22"/>
      <c r="C728" s="22"/>
      <c r="D728" s="22"/>
      <c r="E728" s="22"/>
      <c r="F728" s="22"/>
      <c r="G728" s="22"/>
      <c r="H728" s="22"/>
      <c r="I728" s="23"/>
      <c r="J728" s="24"/>
      <c r="K728" s="25"/>
      <c r="L728" s="25"/>
      <c r="M728" s="25"/>
      <c r="N728" s="25"/>
      <c r="O728" s="25"/>
      <c r="P728" s="25"/>
      <c r="Q728" s="25"/>
      <c r="R728" s="25"/>
      <c r="S728" s="25"/>
      <c r="T728" s="25"/>
      <c r="U728" s="25"/>
      <c r="V728" s="25"/>
      <c r="W728" s="25"/>
      <c r="X728" s="25"/>
      <c r="Y728" s="26"/>
      <c r="Z728" s="26"/>
      <c r="AA728" s="26"/>
      <c r="AB728" s="26"/>
    </row>
    <row r="729" spans="1:28" outlineLevel="1" x14ac:dyDescent="0.25">
      <c r="A729" s="22"/>
      <c r="B729" s="22"/>
      <c r="C729" s="22"/>
      <c r="D729" s="22"/>
      <c r="E729" s="22"/>
      <c r="F729" s="22"/>
      <c r="G729" s="22"/>
      <c r="H729" s="22"/>
      <c r="I729" s="23"/>
      <c r="J729" s="24"/>
      <c r="K729" s="25"/>
      <c r="L729" s="25"/>
      <c r="M729" s="25"/>
      <c r="N729" s="25"/>
      <c r="O729" s="25"/>
      <c r="P729" s="25"/>
      <c r="Q729" s="25"/>
      <c r="R729" s="25"/>
      <c r="S729" s="25"/>
      <c r="T729" s="25"/>
      <c r="U729" s="25"/>
      <c r="V729" s="25"/>
      <c r="W729" s="25"/>
      <c r="X729" s="25"/>
      <c r="Y729" s="26"/>
      <c r="Z729" s="26"/>
      <c r="AA729" s="26"/>
      <c r="AB729" s="26"/>
    </row>
    <row r="730" spans="1:28" outlineLevel="1" x14ac:dyDescent="0.25">
      <c r="A730" s="22"/>
      <c r="B730" s="22"/>
      <c r="C730" s="22"/>
      <c r="D730" s="22"/>
      <c r="E730" s="22"/>
      <c r="F730" s="22"/>
      <c r="G730" s="22"/>
      <c r="H730" s="22"/>
      <c r="I730" s="23"/>
      <c r="J730" s="24"/>
      <c r="K730" s="25"/>
      <c r="L730" s="25"/>
      <c r="M730" s="25"/>
      <c r="N730" s="25"/>
      <c r="O730" s="25"/>
      <c r="P730" s="25"/>
      <c r="Q730" s="25"/>
      <c r="R730" s="25"/>
      <c r="S730" s="25"/>
      <c r="T730" s="25"/>
      <c r="U730" s="25"/>
      <c r="V730" s="25"/>
      <c r="W730" s="25"/>
      <c r="X730" s="25"/>
      <c r="Y730" s="26"/>
      <c r="Z730" s="26"/>
      <c r="AA730" s="26"/>
      <c r="AB730" s="26"/>
    </row>
    <row r="731" spans="1:28" outlineLevel="1" x14ac:dyDescent="0.25">
      <c r="A731" s="22"/>
      <c r="B731" s="22"/>
      <c r="C731" s="22"/>
      <c r="D731" s="22"/>
      <c r="E731" s="22"/>
      <c r="F731" s="22"/>
      <c r="G731" s="22"/>
      <c r="H731" s="22"/>
      <c r="I731" s="23"/>
      <c r="J731" s="24"/>
      <c r="K731" s="25"/>
      <c r="L731" s="25"/>
      <c r="M731" s="25"/>
      <c r="N731" s="25"/>
      <c r="O731" s="25"/>
      <c r="P731" s="25"/>
      <c r="Q731" s="25"/>
      <c r="R731" s="25"/>
      <c r="S731" s="25"/>
      <c r="T731" s="25"/>
      <c r="U731" s="25"/>
      <c r="V731" s="25"/>
      <c r="W731" s="25"/>
      <c r="X731" s="25"/>
      <c r="Y731" s="26"/>
      <c r="Z731" s="26"/>
      <c r="AA731" s="26"/>
      <c r="AB731" s="26"/>
    </row>
    <row r="732" spans="1:28" outlineLevel="1" x14ac:dyDescent="0.25">
      <c r="A732" s="22"/>
      <c r="B732" s="22"/>
      <c r="C732" s="22"/>
      <c r="D732" s="22"/>
      <c r="E732" s="22"/>
      <c r="F732" s="22"/>
      <c r="G732" s="22"/>
      <c r="H732" s="22"/>
      <c r="I732" s="23"/>
      <c r="J732" s="24"/>
      <c r="K732" s="25"/>
      <c r="L732" s="25"/>
      <c r="M732" s="25"/>
      <c r="N732" s="25"/>
      <c r="O732" s="25"/>
      <c r="P732" s="25"/>
      <c r="Q732" s="25"/>
      <c r="R732" s="25"/>
      <c r="S732" s="25"/>
      <c r="T732" s="25"/>
      <c r="U732" s="25"/>
      <c r="V732" s="25"/>
      <c r="W732" s="25"/>
      <c r="X732" s="25"/>
      <c r="Y732" s="26"/>
      <c r="Z732" s="26"/>
      <c r="AA732" s="26"/>
      <c r="AB732" s="26"/>
    </row>
    <row r="733" spans="1:28" outlineLevel="1" x14ac:dyDescent="0.25">
      <c r="A733" s="22"/>
      <c r="B733" s="22"/>
      <c r="C733" s="22"/>
      <c r="D733" s="22"/>
      <c r="E733" s="22"/>
      <c r="F733" s="22"/>
      <c r="G733" s="22"/>
      <c r="H733" s="22"/>
      <c r="I733" s="23"/>
      <c r="J733" s="24"/>
      <c r="K733" s="25"/>
      <c r="L733" s="25"/>
      <c r="M733" s="25"/>
      <c r="N733" s="25"/>
      <c r="O733" s="25"/>
      <c r="P733" s="25"/>
      <c r="Q733" s="25"/>
      <c r="R733" s="25"/>
      <c r="S733" s="25"/>
      <c r="T733" s="25"/>
      <c r="U733" s="25"/>
      <c r="V733" s="25"/>
      <c r="W733" s="25"/>
      <c r="X733" s="25"/>
      <c r="Y733" s="26"/>
      <c r="Z733" s="26"/>
      <c r="AA733" s="26"/>
      <c r="AB733" s="26"/>
    </row>
    <row r="734" spans="1:28" outlineLevel="1" x14ac:dyDescent="0.25">
      <c r="A734" s="22"/>
      <c r="B734" s="22"/>
      <c r="C734" s="22"/>
      <c r="D734" s="22"/>
      <c r="E734" s="22"/>
      <c r="F734" s="22"/>
      <c r="G734" s="22"/>
      <c r="H734" s="22"/>
      <c r="I734" s="23"/>
      <c r="J734" s="24"/>
      <c r="K734" s="25"/>
      <c r="L734" s="25"/>
      <c r="M734" s="25"/>
      <c r="N734" s="25"/>
      <c r="O734" s="25"/>
      <c r="P734" s="25"/>
      <c r="Q734" s="25"/>
      <c r="R734" s="25"/>
      <c r="S734" s="25"/>
      <c r="T734" s="25"/>
      <c r="U734" s="25"/>
      <c r="V734" s="25"/>
      <c r="W734" s="25"/>
      <c r="X734" s="25"/>
      <c r="Y734" s="26"/>
      <c r="Z734" s="26"/>
      <c r="AA734" s="26"/>
      <c r="AB734" s="26"/>
    </row>
    <row r="735" spans="1:28" outlineLevel="1" x14ac:dyDescent="0.25">
      <c r="A735" s="22"/>
      <c r="B735" s="22"/>
      <c r="C735" s="22"/>
      <c r="D735" s="22"/>
      <c r="E735" s="22"/>
      <c r="F735" s="22"/>
      <c r="G735" s="22"/>
      <c r="H735" s="22"/>
      <c r="I735" s="23"/>
      <c r="J735" s="24"/>
      <c r="K735" s="25"/>
      <c r="L735" s="25"/>
      <c r="M735" s="25"/>
      <c r="N735" s="25"/>
      <c r="O735" s="25"/>
      <c r="P735" s="25"/>
      <c r="Q735" s="25"/>
      <c r="R735" s="25"/>
      <c r="S735" s="25"/>
      <c r="T735" s="25"/>
      <c r="U735" s="25"/>
      <c r="V735" s="25"/>
      <c r="W735" s="25"/>
      <c r="X735" s="25"/>
      <c r="Y735" s="26"/>
      <c r="Z735" s="26"/>
      <c r="AA735" s="26"/>
      <c r="AB735" s="26"/>
    </row>
    <row r="736" spans="1:28" outlineLevel="1" x14ac:dyDescent="0.25">
      <c r="A736" s="22"/>
      <c r="B736" s="22"/>
      <c r="C736" s="22"/>
      <c r="D736" s="22"/>
      <c r="E736" s="22"/>
      <c r="F736" s="22"/>
      <c r="G736" s="22"/>
      <c r="H736" s="22"/>
      <c r="I736" s="23"/>
      <c r="J736" s="24"/>
      <c r="K736" s="25"/>
      <c r="L736" s="25"/>
      <c r="M736" s="25"/>
      <c r="N736" s="25"/>
      <c r="O736" s="25"/>
      <c r="P736" s="25"/>
      <c r="Q736" s="25"/>
      <c r="R736" s="25"/>
      <c r="S736" s="25"/>
      <c r="T736" s="25"/>
      <c r="U736" s="25"/>
      <c r="V736" s="25"/>
      <c r="W736" s="25"/>
      <c r="X736" s="25"/>
      <c r="Y736" s="26"/>
      <c r="Z736" s="26"/>
      <c r="AA736" s="26"/>
      <c r="AB736" s="26"/>
    </row>
    <row r="737" spans="1:28" outlineLevel="1" x14ac:dyDescent="0.25">
      <c r="A737" s="22"/>
      <c r="B737" s="22"/>
      <c r="C737" s="22"/>
      <c r="D737" s="22"/>
      <c r="E737" s="22"/>
      <c r="F737" s="22"/>
      <c r="G737" s="22"/>
      <c r="H737" s="22"/>
      <c r="I737" s="23"/>
      <c r="J737" s="24"/>
      <c r="K737" s="25"/>
      <c r="L737" s="25"/>
      <c r="M737" s="25"/>
      <c r="N737" s="25"/>
      <c r="O737" s="25"/>
      <c r="P737" s="25"/>
      <c r="Q737" s="25"/>
      <c r="R737" s="25"/>
      <c r="S737" s="25"/>
      <c r="T737" s="25"/>
      <c r="U737" s="25"/>
      <c r="V737" s="25"/>
      <c r="W737" s="25"/>
      <c r="X737" s="25"/>
      <c r="Y737" s="26"/>
      <c r="Z737" s="26"/>
      <c r="AA737" s="26"/>
      <c r="AB737" s="26"/>
    </row>
    <row r="738" spans="1:28" outlineLevel="1" x14ac:dyDescent="0.25">
      <c r="A738" s="22"/>
      <c r="B738" s="22"/>
      <c r="C738" s="22"/>
      <c r="D738" s="22"/>
      <c r="E738" s="22"/>
      <c r="F738" s="22"/>
      <c r="G738" s="22"/>
      <c r="H738" s="22"/>
      <c r="I738" s="23"/>
      <c r="J738" s="24"/>
      <c r="K738" s="25"/>
      <c r="L738" s="25"/>
      <c r="M738" s="25"/>
      <c r="N738" s="25"/>
      <c r="O738" s="25"/>
      <c r="P738" s="25"/>
      <c r="Q738" s="25"/>
      <c r="R738" s="25"/>
      <c r="S738" s="25"/>
      <c r="T738" s="25"/>
      <c r="U738" s="25"/>
      <c r="V738" s="25"/>
      <c r="W738" s="25"/>
      <c r="X738" s="25"/>
      <c r="Y738" s="26"/>
      <c r="Z738" s="26"/>
      <c r="AA738" s="26"/>
      <c r="AB738" s="26"/>
    </row>
    <row r="739" spans="1:28" outlineLevel="1" x14ac:dyDescent="0.25">
      <c r="A739" s="22"/>
      <c r="B739" s="22"/>
      <c r="C739" s="22"/>
      <c r="D739" s="22"/>
      <c r="E739" s="22"/>
      <c r="F739" s="22"/>
      <c r="G739" s="22"/>
      <c r="H739" s="22"/>
      <c r="I739" s="23"/>
      <c r="J739" s="24"/>
      <c r="K739" s="25"/>
      <c r="L739" s="25"/>
      <c r="M739" s="25"/>
      <c r="N739" s="25"/>
      <c r="O739" s="25"/>
      <c r="P739" s="25"/>
      <c r="Q739" s="25"/>
      <c r="R739" s="25"/>
      <c r="S739" s="25"/>
      <c r="T739" s="25"/>
      <c r="U739" s="25"/>
      <c r="V739" s="25"/>
      <c r="W739" s="25"/>
      <c r="X739" s="25"/>
      <c r="Y739" s="26"/>
      <c r="Z739" s="26"/>
      <c r="AA739" s="26"/>
      <c r="AB739" s="26"/>
    </row>
    <row r="740" spans="1:28" outlineLevel="1" x14ac:dyDescent="0.25">
      <c r="A740" s="22"/>
      <c r="B740" s="22"/>
      <c r="C740" s="22"/>
      <c r="D740" s="22"/>
      <c r="E740" s="22"/>
      <c r="F740" s="22"/>
      <c r="G740" s="22"/>
      <c r="H740" s="22"/>
      <c r="I740" s="23"/>
      <c r="J740" s="24"/>
      <c r="K740" s="25"/>
      <c r="L740" s="25"/>
      <c r="M740" s="25"/>
      <c r="N740" s="25"/>
      <c r="O740" s="25"/>
      <c r="P740" s="25"/>
      <c r="Q740" s="25"/>
      <c r="R740" s="25"/>
      <c r="S740" s="25"/>
      <c r="T740" s="25"/>
      <c r="U740" s="25"/>
      <c r="V740" s="25"/>
      <c r="W740" s="25"/>
      <c r="X740" s="25"/>
      <c r="Y740" s="26"/>
      <c r="Z740" s="26"/>
      <c r="AA740" s="26"/>
      <c r="AB740" s="26"/>
    </row>
    <row r="741" spans="1:28" outlineLevel="1" x14ac:dyDescent="0.25">
      <c r="A741" s="22"/>
      <c r="B741" s="22"/>
      <c r="C741" s="22"/>
      <c r="D741" s="22"/>
      <c r="E741" s="22"/>
      <c r="F741" s="22"/>
      <c r="G741" s="22"/>
      <c r="H741" s="22"/>
      <c r="I741" s="23"/>
      <c r="J741" s="24"/>
      <c r="K741" s="25"/>
      <c r="L741" s="25"/>
      <c r="M741" s="25"/>
      <c r="N741" s="25"/>
      <c r="O741" s="25"/>
      <c r="P741" s="25"/>
      <c r="Q741" s="25"/>
      <c r="R741" s="25"/>
      <c r="S741" s="25"/>
      <c r="T741" s="25"/>
      <c r="U741" s="25"/>
      <c r="V741" s="25"/>
      <c r="W741" s="25"/>
      <c r="X741" s="25"/>
      <c r="Y741" s="26"/>
      <c r="Z741" s="26"/>
      <c r="AA741" s="26"/>
      <c r="AB741" s="26"/>
    </row>
    <row r="742" spans="1:28" outlineLevel="1" x14ac:dyDescent="0.25">
      <c r="A742" s="28"/>
      <c r="B742" s="22"/>
      <c r="C742" s="22"/>
      <c r="D742" s="22"/>
      <c r="E742" s="22"/>
      <c r="F742" s="22"/>
      <c r="G742" s="22"/>
      <c r="H742" s="22"/>
      <c r="I742" s="23"/>
      <c r="J742" s="24"/>
      <c r="K742" s="25"/>
      <c r="L742" s="25"/>
      <c r="M742" s="25"/>
      <c r="N742" s="25"/>
      <c r="O742" s="25"/>
      <c r="P742" s="25"/>
      <c r="Q742" s="25"/>
      <c r="R742" s="25"/>
      <c r="S742" s="25"/>
      <c r="T742" s="25"/>
      <c r="U742" s="25"/>
      <c r="V742" s="25"/>
      <c r="W742" s="25"/>
      <c r="X742" s="25"/>
      <c r="Y742" s="26"/>
      <c r="Z742" s="26"/>
      <c r="AA742" s="26"/>
      <c r="AB742" s="26"/>
    </row>
    <row r="743" spans="1:28" x14ac:dyDescent="0.25">
      <c r="A743" s="22"/>
      <c r="B743" s="22"/>
      <c r="C743" s="22"/>
      <c r="D743" s="22"/>
      <c r="E743" s="22"/>
      <c r="F743" s="22"/>
      <c r="G743" s="22"/>
      <c r="H743" s="22"/>
      <c r="I743" s="23"/>
      <c r="J743" s="24"/>
      <c r="K743" s="25"/>
      <c r="L743" s="25"/>
      <c r="M743" s="25"/>
      <c r="N743" s="25"/>
      <c r="O743" s="25"/>
      <c r="P743" s="25"/>
      <c r="Q743" s="25"/>
      <c r="R743" s="25"/>
      <c r="S743" s="25"/>
      <c r="T743" s="25"/>
      <c r="U743" s="25"/>
      <c r="V743" s="25"/>
      <c r="W743" s="25"/>
      <c r="X743" s="25"/>
      <c r="Y743" s="26"/>
      <c r="Z743" s="26"/>
      <c r="AA743" s="26"/>
      <c r="AB743" s="26"/>
    </row>
    <row r="744" spans="1:28" x14ac:dyDescent="0.25">
      <c r="A744" s="22"/>
      <c r="B744" s="22"/>
      <c r="C744" s="22"/>
      <c r="D744" s="22"/>
      <c r="E744" s="22"/>
      <c r="F744" s="22"/>
      <c r="G744" s="22"/>
      <c r="H744" s="22"/>
      <c r="I744" s="23"/>
      <c r="J744" s="24"/>
      <c r="K744" s="25"/>
      <c r="L744" s="25"/>
      <c r="M744" s="25"/>
      <c r="N744" s="25"/>
      <c r="O744" s="25"/>
      <c r="P744" s="25"/>
      <c r="Q744" s="25"/>
      <c r="R744" s="25"/>
      <c r="S744" s="25"/>
      <c r="T744" s="25"/>
      <c r="U744" s="25"/>
      <c r="V744" s="25"/>
      <c r="W744" s="25"/>
      <c r="X744" s="25"/>
      <c r="Y744" s="26"/>
      <c r="Z744" s="26"/>
      <c r="AA744" s="26"/>
      <c r="AB744" s="26"/>
    </row>
    <row r="745" spans="1:28" x14ac:dyDescent="0.25">
      <c r="A745" s="22"/>
      <c r="B745" s="22"/>
      <c r="C745" s="22"/>
      <c r="D745" s="22"/>
      <c r="E745" s="22"/>
      <c r="F745" s="22"/>
      <c r="G745" s="22"/>
      <c r="H745" s="22"/>
      <c r="I745" s="23"/>
      <c r="J745" s="24"/>
      <c r="K745" s="25"/>
      <c r="L745" s="25"/>
      <c r="M745" s="25"/>
      <c r="N745" s="25"/>
      <c r="O745" s="25"/>
      <c r="P745" s="25"/>
      <c r="Q745" s="25"/>
      <c r="R745" s="25"/>
      <c r="S745" s="25"/>
      <c r="T745" s="25"/>
      <c r="U745" s="25"/>
      <c r="V745" s="25"/>
      <c r="W745" s="25"/>
      <c r="X745" s="25"/>
      <c r="Y745" s="26"/>
      <c r="Z745" s="26"/>
      <c r="AA745" s="26"/>
      <c r="AB745" s="26"/>
    </row>
    <row r="746" spans="1:28" x14ac:dyDescent="0.25">
      <c r="A746" s="22"/>
      <c r="B746" s="22"/>
      <c r="C746" s="22"/>
      <c r="D746" s="22"/>
      <c r="E746" s="22"/>
      <c r="F746" s="22"/>
      <c r="G746" s="22"/>
      <c r="H746" s="22"/>
      <c r="I746" s="23"/>
      <c r="J746" s="24"/>
      <c r="K746" s="25"/>
      <c r="L746" s="25"/>
      <c r="M746" s="25"/>
      <c r="N746" s="25"/>
      <c r="O746" s="25"/>
      <c r="P746" s="25"/>
      <c r="Q746" s="25"/>
      <c r="R746" s="25"/>
      <c r="S746" s="25"/>
      <c r="T746" s="25"/>
      <c r="U746" s="25"/>
      <c r="V746" s="25"/>
      <c r="W746" s="25"/>
      <c r="X746" s="25"/>
      <c r="Y746" s="26"/>
      <c r="Z746" s="26"/>
      <c r="AA746" s="26"/>
      <c r="AB746" s="26"/>
    </row>
    <row r="747" spans="1:28" x14ac:dyDescent="0.25">
      <c r="A747" s="22"/>
      <c r="B747" s="22"/>
      <c r="C747" s="22"/>
      <c r="D747" s="22"/>
      <c r="E747" s="22"/>
      <c r="F747" s="22"/>
      <c r="G747" s="22"/>
      <c r="H747" s="22"/>
      <c r="I747" s="23"/>
      <c r="J747" s="24"/>
      <c r="K747" s="25"/>
      <c r="L747" s="25"/>
      <c r="M747" s="25"/>
      <c r="N747" s="25"/>
      <c r="O747" s="25"/>
      <c r="P747" s="25"/>
      <c r="Q747" s="25"/>
      <c r="R747" s="25"/>
      <c r="S747" s="25"/>
      <c r="T747" s="25"/>
      <c r="U747" s="25"/>
      <c r="V747" s="25"/>
      <c r="W747" s="25"/>
      <c r="X747" s="25"/>
      <c r="Y747" s="26"/>
      <c r="Z747" s="26"/>
      <c r="AA747" s="26"/>
      <c r="AB747" s="26"/>
    </row>
    <row r="748" spans="1:28" x14ac:dyDescent="0.25">
      <c r="A748" s="22"/>
      <c r="B748" s="22"/>
      <c r="C748" s="22"/>
      <c r="D748" s="22"/>
      <c r="E748" s="22"/>
      <c r="F748" s="22"/>
      <c r="G748" s="22"/>
      <c r="H748" s="22"/>
      <c r="I748" s="23"/>
      <c r="J748" s="24"/>
      <c r="K748" s="25"/>
      <c r="L748" s="25"/>
      <c r="M748" s="25"/>
      <c r="N748" s="25"/>
      <c r="O748" s="25"/>
      <c r="P748" s="25"/>
      <c r="Q748" s="25"/>
      <c r="R748" s="25"/>
      <c r="S748" s="25"/>
      <c r="T748" s="25"/>
      <c r="U748" s="25"/>
      <c r="V748" s="25"/>
      <c r="W748" s="25"/>
      <c r="X748" s="25"/>
      <c r="Y748" s="26"/>
      <c r="Z748" s="26"/>
      <c r="AA748" s="26"/>
      <c r="AB748" s="26"/>
    </row>
    <row r="749" spans="1:28" x14ac:dyDescent="0.25">
      <c r="A749" s="22"/>
      <c r="B749" s="22"/>
      <c r="C749" s="22"/>
      <c r="D749" s="22"/>
      <c r="E749" s="22"/>
      <c r="F749" s="22"/>
      <c r="G749" s="22"/>
      <c r="H749" s="22"/>
      <c r="I749" s="23"/>
      <c r="J749" s="24"/>
      <c r="K749" s="25"/>
      <c r="L749" s="25"/>
      <c r="M749" s="25"/>
      <c r="N749" s="25"/>
      <c r="O749" s="25"/>
      <c r="P749" s="25"/>
      <c r="Q749" s="25"/>
      <c r="R749" s="25"/>
      <c r="S749" s="25"/>
      <c r="T749" s="25"/>
      <c r="U749" s="25"/>
      <c r="V749" s="25"/>
      <c r="W749" s="25"/>
      <c r="X749" s="25"/>
      <c r="Y749" s="26"/>
      <c r="Z749" s="26"/>
      <c r="AA749" s="26"/>
      <c r="AB749" s="26"/>
    </row>
    <row r="750" spans="1:28" x14ac:dyDescent="0.25">
      <c r="A750" s="22"/>
      <c r="B750" s="22"/>
      <c r="C750" s="22"/>
      <c r="D750" s="22"/>
      <c r="E750" s="22"/>
      <c r="F750" s="22"/>
      <c r="G750" s="22"/>
      <c r="H750" s="22"/>
      <c r="I750" s="23"/>
      <c r="J750" s="24"/>
      <c r="K750" s="25"/>
      <c r="L750" s="25"/>
      <c r="M750" s="25"/>
      <c r="N750" s="25"/>
      <c r="O750" s="25"/>
      <c r="P750" s="25"/>
      <c r="Q750" s="25"/>
      <c r="R750" s="25"/>
      <c r="S750" s="25"/>
      <c r="T750" s="25"/>
      <c r="U750" s="25"/>
      <c r="V750" s="25"/>
      <c r="W750" s="25"/>
      <c r="X750" s="25"/>
      <c r="Y750" s="26"/>
      <c r="Z750" s="26"/>
      <c r="AA750" s="26"/>
      <c r="AB750" s="26"/>
    </row>
    <row r="751" spans="1:28" x14ac:dyDescent="0.25">
      <c r="A751" s="22"/>
      <c r="B751" s="22"/>
      <c r="C751" s="22"/>
      <c r="D751" s="22"/>
      <c r="E751" s="22"/>
      <c r="F751" s="22"/>
      <c r="G751" s="22"/>
      <c r="H751" s="22"/>
      <c r="I751" s="23"/>
      <c r="J751" s="24"/>
      <c r="K751" s="25"/>
      <c r="L751" s="25"/>
      <c r="M751" s="25"/>
      <c r="N751" s="25"/>
      <c r="O751" s="25"/>
      <c r="P751" s="25"/>
      <c r="Q751" s="25"/>
      <c r="R751" s="25"/>
      <c r="S751" s="25"/>
      <c r="T751" s="25"/>
      <c r="U751" s="25"/>
      <c r="V751" s="25"/>
      <c r="W751" s="25"/>
      <c r="X751" s="25"/>
      <c r="Y751" s="26"/>
      <c r="Z751" s="26"/>
      <c r="AA751" s="26"/>
      <c r="AB751" s="26"/>
    </row>
    <row r="752" spans="1:28" x14ac:dyDescent="0.25">
      <c r="A752" s="22"/>
      <c r="B752" s="22"/>
      <c r="C752" s="22"/>
      <c r="D752" s="22"/>
      <c r="E752" s="22"/>
      <c r="F752" s="22"/>
      <c r="G752" s="22"/>
      <c r="H752" s="22"/>
      <c r="I752" s="23"/>
      <c r="J752" s="24"/>
      <c r="K752" s="25"/>
      <c r="L752" s="25"/>
      <c r="M752" s="25"/>
      <c r="N752" s="25"/>
      <c r="O752" s="25"/>
      <c r="P752" s="25"/>
      <c r="Q752" s="25"/>
      <c r="R752" s="25"/>
      <c r="S752" s="25"/>
      <c r="T752" s="25"/>
      <c r="U752" s="25"/>
      <c r="V752" s="25"/>
      <c r="W752" s="25"/>
      <c r="X752" s="25"/>
      <c r="Y752" s="26"/>
      <c r="Z752" s="26"/>
      <c r="AA752" s="26"/>
      <c r="AB752" s="26"/>
    </row>
    <row r="753" spans="1:28" x14ac:dyDescent="0.25">
      <c r="A753" s="22"/>
      <c r="B753" s="22"/>
      <c r="C753" s="22"/>
      <c r="D753" s="22"/>
      <c r="E753" s="22"/>
      <c r="F753" s="22"/>
      <c r="G753" s="22"/>
      <c r="H753" s="22"/>
      <c r="I753" s="23"/>
      <c r="J753" s="24"/>
      <c r="K753" s="25"/>
      <c r="L753" s="25"/>
      <c r="M753" s="25"/>
      <c r="N753" s="25"/>
      <c r="O753" s="25"/>
      <c r="P753" s="25"/>
      <c r="Q753" s="25"/>
      <c r="R753" s="25"/>
      <c r="S753" s="25"/>
      <c r="T753" s="25"/>
      <c r="U753" s="25"/>
      <c r="V753" s="25"/>
      <c r="W753" s="25"/>
      <c r="X753" s="25"/>
      <c r="Y753" s="26"/>
      <c r="Z753" s="26"/>
      <c r="AA753" s="26"/>
      <c r="AB753" s="26"/>
    </row>
    <row r="754" spans="1:28" x14ac:dyDescent="0.25">
      <c r="A754" s="22"/>
      <c r="B754" s="22"/>
      <c r="C754" s="22"/>
      <c r="D754" s="22"/>
      <c r="E754" s="22"/>
      <c r="F754" s="22"/>
      <c r="G754" s="22"/>
      <c r="H754" s="22"/>
      <c r="I754" s="23"/>
      <c r="J754" s="24"/>
      <c r="K754" s="25"/>
      <c r="L754" s="25"/>
      <c r="M754" s="25"/>
      <c r="N754" s="25"/>
      <c r="O754" s="25"/>
      <c r="P754" s="25"/>
      <c r="Q754" s="25"/>
      <c r="R754" s="25"/>
      <c r="S754" s="25"/>
      <c r="T754" s="25"/>
      <c r="U754" s="25"/>
      <c r="V754" s="25"/>
      <c r="W754" s="25"/>
      <c r="X754" s="25"/>
      <c r="Y754" s="26"/>
      <c r="Z754" s="26"/>
      <c r="AA754" s="26"/>
      <c r="AB754" s="26"/>
    </row>
    <row r="755" spans="1:28" x14ac:dyDescent="0.25">
      <c r="A755" s="22"/>
      <c r="B755" s="22"/>
      <c r="C755" s="22"/>
      <c r="D755" s="22"/>
      <c r="E755" s="22"/>
      <c r="F755" s="22"/>
      <c r="G755" s="22"/>
      <c r="H755" s="22"/>
      <c r="I755" s="23"/>
      <c r="J755" s="24"/>
      <c r="K755" s="25"/>
      <c r="L755" s="25"/>
      <c r="M755" s="25"/>
      <c r="N755" s="25"/>
      <c r="O755" s="25"/>
      <c r="P755" s="25"/>
      <c r="Q755" s="25"/>
      <c r="R755" s="25"/>
      <c r="S755" s="25"/>
      <c r="T755" s="25"/>
      <c r="U755" s="25"/>
      <c r="V755" s="25"/>
      <c r="W755" s="25"/>
      <c r="X755" s="25"/>
      <c r="Y755" s="26"/>
      <c r="Z755" s="26"/>
      <c r="AA755" s="26"/>
      <c r="AB755" s="26"/>
    </row>
    <row r="756" spans="1:28" x14ac:dyDescent="0.25">
      <c r="A756" s="22"/>
      <c r="B756" s="22"/>
      <c r="C756" s="22"/>
      <c r="D756" s="22"/>
      <c r="E756" s="22"/>
      <c r="F756" s="22"/>
      <c r="G756" s="22"/>
      <c r="H756" s="22"/>
      <c r="I756" s="23"/>
      <c r="J756" s="24"/>
      <c r="K756" s="25"/>
      <c r="L756" s="25"/>
      <c r="M756" s="25"/>
      <c r="N756" s="25"/>
      <c r="O756" s="25"/>
      <c r="P756" s="25"/>
      <c r="Q756" s="25"/>
      <c r="R756" s="25"/>
      <c r="S756" s="25"/>
      <c r="T756" s="25"/>
      <c r="U756" s="25"/>
      <c r="V756" s="25"/>
      <c r="W756" s="25"/>
      <c r="X756" s="25"/>
      <c r="Y756" s="26"/>
      <c r="Z756" s="26"/>
      <c r="AA756" s="26"/>
      <c r="AB756" s="26"/>
    </row>
    <row r="757" spans="1:28" x14ac:dyDescent="0.25">
      <c r="A757" s="22"/>
      <c r="B757" s="22"/>
      <c r="C757" s="22"/>
      <c r="D757" s="22"/>
      <c r="E757" s="22"/>
      <c r="F757" s="22"/>
      <c r="G757" s="22"/>
      <c r="H757" s="22"/>
      <c r="I757" s="23"/>
      <c r="J757" s="24"/>
      <c r="K757" s="25"/>
      <c r="L757" s="25"/>
      <c r="M757" s="25"/>
      <c r="N757" s="25"/>
      <c r="O757" s="25"/>
      <c r="P757" s="25"/>
      <c r="Q757" s="25"/>
      <c r="R757" s="25"/>
      <c r="S757" s="25"/>
      <c r="T757" s="25"/>
      <c r="U757" s="25"/>
      <c r="V757" s="25"/>
      <c r="W757" s="25"/>
      <c r="X757" s="25"/>
      <c r="Y757" s="26"/>
      <c r="Z757" s="26"/>
      <c r="AA757" s="26"/>
      <c r="AB757" s="26"/>
    </row>
    <row r="758" spans="1:28" x14ac:dyDescent="0.25">
      <c r="A758" s="22"/>
      <c r="B758" s="22"/>
      <c r="C758" s="22"/>
      <c r="D758" s="22"/>
      <c r="E758" s="22"/>
      <c r="F758" s="22"/>
      <c r="G758" s="22"/>
      <c r="H758" s="22"/>
      <c r="I758" s="23"/>
      <c r="J758" s="24"/>
      <c r="K758" s="25"/>
      <c r="L758" s="25"/>
      <c r="M758" s="25"/>
      <c r="N758" s="25"/>
      <c r="O758" s="25"/>
      <c r="P758" s="25"/>
      <c r="Q758" s="25"/>
      <c r="R758" s="25"/>
      <c r="S758" s="25"/>
      <c r="T758" s="25"/>
      <c r="U758" s="25"/>
      <c r="V758" s="25"/>
      <c r="W758" s="25"/>
      <c r="X758" s="25"/>
      <c r="Y758" s="26"/>
      <c r="Z758" s="26"/>
      <c r="AA758" s="26"/>
      <c r="AB758" s="26"/>
    </row>
    <row r="759" spans="1:28" x14ac:dyDescent="0.25">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5"/>
      <c r="Y759" s="26"/>
      <c r="Z759" s="26"/>
      <c r="AA759" s="26"/>
      <c r="AB759" s="26"/>
    </row>
    <row r="760" spans="1:28" x14ac:dyDescent="0.25">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5"/>
      <c r="Y760" s="26"/>
      <c r="Z760" s="26"/>
      <c r="AA760" s="26"/>
      <c r="AB760" s="26"/>
    </row>
    <row r="761" spans="1:28" x14ac:dyDescent="0.25">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5"/>
      <c r="Y761" s="26"/>
      <c r="Z761" s="26"/>
      <c r="AA761" s="26"/>
      <c r="AB761" s="26"/>
    </row>
    <row r="762" spans="1:28" x14ac:dyDescent="0.25">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5"/>
      <c r="Y762" s="26"/>
      <c r="Z762" s="26"/>
      <c r="AA762" s="26"/>
      <c r="AB762" s="26"/>
    </row>
    <row r="763" spans="1:28" x14ac:dyDescent="0.25">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5"/>
      <c r="Y763" s="26"/>
      <c r="Z763" s="26"/>
      <c r="AA763" s="26"/>
      <c r="AB763" s="26"/>
    </row>
    <row r="764" spans="1:28" x14ac:dyDescent="0.25">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5"/>
      <c r="Y764" s="26"/>
      <c r="Z764" s="26"/>
      <c r="AA764" s="26"/>
      <c r="AB764" s="26"/>
    </row>
    <row r="765" spans="1:28" x14ac:dyDescent="0.25">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5"/>
      <c r="Y765" s="26"/>
      <c r="Z765" s="26"/>
      <c r="AA765" s="26"/>
      <c r="AB765" s="26"/>
    </row>
    <row r="766" spans="1:28" x14ac:dyDescent="0.25">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5"/>
      <c r="Y766" s="26"/>
      <c r="Z766" s="26"/>
      <c r="AA766" s="26"/>
      <c r="AB766" s="26"/>
    </row>
    <row r="767" spans="1:28" x14ac:dyDescent="0.25">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6"/>
      <c r="Z767" s="26"/>
      <c r="AA767" s="26"/>
      <c r="AB767" s="26"/>
    </row>
    <row r="768" spans="1:28" x14ac:dyDescent="0.25">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6"/>
      <c r="Z768" s="26"/>
      <c r="AA768" s="26"/>
      <c r="AB768" s="26"/>
    </row>
    <row r="769" spans="1:28" x14ac:dyDescent="0.25">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6"/>
      <c r="Z769" s="26"/>
      <c r="AA769" s="26"/>
      <c r="AB769" s="26"/>
    </row>
    <row r="770" spans="1:28" x14ac:dyDescent="0.25">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6"/>
      <c r="Z770" s="26"/>
      <c r="AA770" s="26"/>
      <c r="AB770" s="26"/>
    </row>
    <row r="771" spans="1:28" x14ac:dyDescent="0.25">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6"/>
      <c r="Z771" s="26"/>
      <c r="AA771" s="26"/>
      <c r="AB771" s="26"/>
    </row>
    <row r="772" spans="1:28" x14ac:dyDescent="0.25">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6"/>
      <c r="Z772" s="26"/>
      <c r="AA772" s="26"/>
      <c r="AB772" s="26"/>
    </row>
    <row r="773" spans="1:28" x14ac:dyDescent="0.25">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6"/>
      <c r="Z773" s="26"/>
      <c r="AA773" s="26"/>
      <c r="AB773" s="26"/>
    </row>
    <row r="774" spans="1:28" x14ac:dyDescent="0.25">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6"/>
      <c r="Z774" s="26"/>
      <c r="AA774" s="26"/>
      <c r="AB774" s="26"/>
    </row>
    <row r="775" spans="1:28" x14ac:dyDescent="0.25">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6"/>
      <c r="Z775" s="26"/>
      <c r="AA775" s="26"/>
      <c r="AB775" s="26"/>
    </row>
    <row r="776" spans="1:28" x14ac:dyDescent="0.25">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6"/>
      <c r="Z776" s="26"/>
      <c r="AA776" s="26"/>
      <c r="AB776" s="26"/>
    </row>
    <row r="777" spans="1:28" x14ac:dyDescent="0.25">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6"/>
      <c r="Z777" s="26"/>
      <c r="AA777" s="26"/>
      <c r="AB777" s="26"/>
    </row>
    <row r="778" spans="1:28" x14ac:dyDescent="0.25">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6"/>
      <c r="Z778" s="26"/>
      <c r="AA778" s="26"/>
      <c r="AB778" s="26"/>
    </row>
    <row r="779" spans="1:28" x14ac:dyDescent="0.25">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6"/>
      <c r="Z779" s="26"/>
      <c r="AA779" s="26"/>
      <c r="AB779" s="26"/>
    </row>
    <row r="780" spans="1:28" x14ac:dyDescent="0.25">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6"/>
      <c r="Z780" s="26"/>
      <c r="AA780" s="26"/>
      <c r="AB780" s="26"/>
    </row>
    <row r="781" spans="1:28" x14ac:dyDescent="0.25">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6"/>
      <c r="Z781" s="26"/>
      <c r="AA781" s="26"/>
      <c r="AB781" s="26"/>
    </row>
    <row r="782" spans="1:28" x14ac:dyDescent="0.25">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6"/>
      <c r="Z782" s="26"/>
      <c r="AA782" s="26"/>
      <c r="AB782" s="26"/>
    </row>
    <row r="783" spans="1:28" x14ac:dyDescent="0.25">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6"/>
      <c r="Z783" s="26"/>
      <c r="AA783" s="26"/>
      <c r="AB783" s="26"/>
    </row>
    <row r="784" spans="1:28" x14ac:dyDescent="0.25">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6"/>
      <c r="Z784" s="26"/>
      <c r="AA784" s="26"/>
      <c r="AB784" s="26"/>
    </row>
    <row r="785" spans="1:28" x14ac:dyDescent="0.25">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6"/>
      <c r="Z785" s="26"/>
      <c r="AA785" s="26"/>
      <c r="AB785" s="26"/>
    </row>
    <row r="786" spans="1:28" x14ac:dyDescent="0.25">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6"/>
      <c r="Z786" s="26"/>
      <c r="AA786" s="26"/>
      <c r="AB786" s="26"/>
    </row>
    <row r="787" spans="1:28" x14ac:dyDescent="0.25">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6"/>
      <c r="Z787" s="26"/>
      <c r="AA787" s="26"/>
      <c r="AB787" s="26"/>
    </row>
    <row r="788" spans="1:28" x14ac:dyDescent="0.25">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6"/>
      <c r="Z788" s="26"/>
      <c r="AA788" s="26"/>
      <c r="AB788" s="26"/>
    </row>
    <row r="789" spans="1:28" x14ac:dyDescent="0.25">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6"/>
      <c r="Z789" s="26"/>
      <c r="AA789" s="26"/>
      <c r="AB789" s="26"/>
    </row>
    <row r="790" spans="1:28" x14ac:dyDescent="0.25">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6"/>
      <c r="Z790" s="26"/>
      <c r="AA790" s="26"/>
      <c r="AB790" s="26"/>
    </row>
    <row r="791" spans="1:28" x14ac:dyDescent="0.25">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6"/>
      <c r="Z791" s="26"/>
      <c r="AA791" s="26"/>
      <c r="AB791" s="26"/>
    </row>
    <row r="792" spans="1:28" x14ac:dyDescent="0.25">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6"/>
      <c r="Z792" s="26"/>
      <c r="AA792" s="26"/>
      <c r="AB792" s="26"/>
    </row>
    <row r="793" spans="1:28" x14ac:dyDescent="0.25">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6"/>
      <c r="Z793" s="26"/>
      <c r="AA793" s="26"/>
      <c r="AB793" s="26"/>
    </row>
    <row r="794" spans="1:28" x14ac:dyDescent="0.25">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6"/>
      <c r="Z794" s="26"/>
      <c r="AA794" s="26"/>
      <c r="AB794" s="26"/>
    </row>
    <row r="795" spans="1:28" x14ac:dyDescent="0.25">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6"/>
      <c r="Z795" s="26"/>
      <c r="AA795" s="26"/>
      <c r="AB795" s="26"/>
    </row>
    <row r="796" spans="1:28" x14ac:dyDescent="0.25">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6"/>
      <c r="Z796" s="26"/>
      <c r="AA796" s="26"/>
      <c r="AB796" s="26"/>
    </row>
    <row r="797" spans="1:28" x14ac:dyDescent="0.25">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6"/>
      <c r="Z797" s="26"/>
      <c r="AA797" s="26"/>
      <c r="AB797" s="26"/>
    </row>
    <row r="798" spans="1:28" x14ac:dyDescent="0.25">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6"/>
      <c r="Z798" s="26"/>
      <c r="AA798" s="26"/>
      <c r="AB798" s="26"/>
    </row>
    <row r="799" spans="1:28" x14ac:dyDescent="0.25">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6"/>
      <c r="Z799" s="26"/>
      <c r="AA799" s="26"/>
      <c r="AB799" s="26"/>
    </row>
    <row r="800" spans="1:28" x14ac:dyDescent="0.25">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6"/>
      <c r="Z800" s="26"/>
      <c r="AA800" s="26"/>
      <c r="AB800" s="26"/>
    </row>
    <row r="801" spans="1:28" x14ac:dyDescent="0.25">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6"/>
      <c r="Z801" s="26"/>
      <c r="AA801" s="26"/>
      <c r="AB801" s="26"/>
    </row>
    <row r="802" spans="1:28" x14ac:dyDescent="0.25">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6"/>
      <c r="Z802" s="26"/>
      <c r="AA802" s="26"/>
      <c r="AB802" s="26"/>
    </row>
    <row r="803" spans="1:28" x14ac:dyDescent="0.25">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6"/>
      <c r="Z803" s="26"/>
      <c r="AA803" s="26"/>
      <c r="AB803" s="26"/>
    </row>
    <row r="804" spans="1:28" x14ac:dyDescent="0.25">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6"/>
      <c r="Z804" s="26"/>
      <c r="AA804" s="26"/>
      <c r="AB804" s="26"/>
    </row>
    <row r="805" spans="1:28" x14ac:dyDescent="0.25">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6"/>
      <c r="Z805" s="26"/>
      <c r="AA805" s="26"/>
      <c r="AB805" s="26"/>
    </row>
    <row r="806" spans="1:28" x14ac:dyDescent="0.25">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6"/>
      <c r="Z806" s="26"/>
      <c r="AA806" s="26"/>
      <c r="AB806" s="26"/>
    </row>
    <row r="807" spans="1:28" x14ac:dyDescent="0.25">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6"/>
      <c r="Z807" s="26"/>
      <c r="AA807" s="26"/>
      <c r="AB807" s="26"/>
    </row>
    <row r="808" spans="1:28" x14ac:dyDescent="0.25">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6"/>
      <c r="Z808" s="26"/>
      <c r="AA808" s="26"/>
      <c r="AB808" s="26"/>
    </row>
    <row r="809" spans="1:28" x14ac:dyDescent="0.25">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6"/>
      <c r="Z809" s="26"/>
      <c r="AA809" s="26"/>
      <c r="AB809" s="26"/>
    </row>
    <row r="810" spans="1:28" x14ac:dyDescent="0.25">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6"/>
      <c r="Z810" s="26"/>
      <c r="AA810" s="26"/>
      <c r="AB810" s="26"/>
    </row>
    <row r="811" spans="1:28" x14ac:dyDescent="0.25">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6"/>
      <c r="Z811" s="26"/>
      <c r="AA811" s="26"/>
      <c r="AB811" s="26"/>
    </row>
    <row r="812" spans="1:28" x14ac:dyDescent="0.2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6"/>
      <c r="Z812" s="26"/>
      <c r="AA812" s="26"/>
      <c r="AB812" s="26"/>
    </row>
    <row r="813" spans="1:28" x14ac:dyDescent="0.2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6"/>
      <c r="Z813" s="26"/>
      <c r="AA813" s="26"/>
      <c r="AB813" s="26"/>
    </row>
    <row r="814" spans="1:28" x14ac:dyDescent="0.2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6"/>
      <c r="Z814" s="26"/>
      <c r="AA814" s="26"/>
      <c r="AB814" s="26"/>
    </row>
    <row r="815" spans="1:28" x14ac:dyDescent="0.2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6"/>
      <c r="Z815" s="26"/>
      <c r="AA815" s="26"/>
      <c r="AB815" s="26"/>
    </row>
    <row r="816" spans="1:28" x14ac:dyDescent="0.2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6"/>
      <c r="Z816" s="26"/>
      <c r="AA816" s="26"/>
      <c r="AB816" s="26"/>
    </row>
    <row r="817" spans="1:28" x14ac:dyDescent="0.2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6"/>
      <c r="Z817" s="26"/>
      <c r="AA817" s="26"/>
      <c r="AB817" s="26"/>
    </row>
    <row r="818" spans="1:28" x14ac:dyDescent="0.2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6"/>
      <c r="Z818" s="26"/>
      <c r="AA818" s="26"/>
      <c r="AB818" s="26"/>
    </row>
    <row r="819" spans="1:28" x14ac:dyDescent="0.2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6"/>
      <c r="Z819" s="26"/>
      <c r="AA819" s="26"/>
      <c r="AB819" s="26"/>
    </row>
    <row r="820" spans="1:28" x14ac:dyDescent="0.2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6"/>
      <c r="Z820" s="26"/>
      <c r="AA820" s="26"/>
      <c r="AB820" s="26"/>
    </row>
    <row r="821" spans="1:28" x14ac:dyDescent="0.2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6"/>
      <c r="Z821" s="26"/>
      <c r="AA821" s="26"/>
      <c r="AB821" s="26"/>
    </row>
    <row r="822" spans="1:28" x14ac:dyDescent="0.2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6"/>
      <c r="Z822" s="26"/>
      <c r="AA822" s="26"/>
      <c r="AB822" s="26"/>
    </row>
    <row r="823" spans="1:28" x14ac:dyDescent="0.2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6"/>
      <c r="Z823" s="26"/>
      <c r="AA823" s="26"/>
      <c r="AB823" s="26"/>
    </row>
    <row r="824" spans="1:28" x14ac:dyDescent="0.2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6"/>
      <c r="Z824" s="26"/>
      <c r="AA824" s="26"/>
      <c r="AB824" s="26"/>
    </row>
    <row r="825" spans="1:28" x14ac:dyDescent="0.2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6"/>
      <c r="Z825" s="26"/>
      <c r="AA825" s="26"/>
      <c r="AB825" s="26"/>
    </row>
    <row r="826" spans="1:28" x14ac:dyDescent="0.2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6"/>
      <c r="Z826" s="26"/>
      <c r="AA826" s="26"/>
      <c r="AB826" s="26"/>
    </row>
    <row r="827" spans="1:28" x14ac:dyDescent="0.2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6"/>
      <c r="Z827" s="26"/>
      <c r="AA827" s="26"/>
      <c r="AB827" s="26"/>
    </row>
    <row r="828" spans="1:28" x14ac:dyDescent="0.2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6"/>
      <c r="Z828" s="26"/>
      <c r="AA828" s="26"/>
      <c r="AB828" s="26"/>
    </row>
    <row r="829" spans="1:28" x14ac:dyDescent="0.2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6"/>
      <c r="Z829" s="26"/>
      <c r="AA829" s="26"/>
      <c r="AB829" s="26"/>
    </row>
    <row r="830" spans="1:28" x14ac:dyDescent="0.2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6"/>
      <c r="Z830" s="26"/>
      <c r="AA830" s="26"/>
      <c r="AB830" s="26"/>
    </row>
    <row r="831" spans="1:28" x14ac:dyDescent="0.2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6"/>
      <c r="Z831" s="26"/>
      <c r="AA831" s="26"/>
      <c r="AB831" s="26"/>
    </row>
    <row r="832" spans="1:28" x14ac:dyDescent="0.2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6"/>
      <c r="Z832" s="26"/>
      <c r="AA832" s="26"/>
      <c r="AB832" s="26"/>
    </row>
    <row r="833" spans="1:28" x14ac:dyDescent="0.2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6"/>
      <c r="Z833" s="26"/>
      <c r="AA833" s="26"/>
      <c r="AB833" s="26"/>
    </row>
    <row r="834" spans="1:28" x14ac:dyDescent="0.2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6"/>
      <c r="Z834" s="26"/>
      <c r="AA834" s="26"/>
      <c r="AB834" s="26"/>
    </row>
    <row r="835" spans="1:28" x14ac:dyDescent="0.2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6"/>
      <c r="Z835" s="26"/>
      <c r="AA835" s="26"/>
      <c r="AB835" s="26"/>
    </row>
    <row r="836" spans="1:28" x14ac:dyDescent="0.2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6"/>
      <c r="Z836" s="26"/>
      <c r="AA836" s="26"/>
      <c r="AB836" s="26"/>
    </row>
    <row r="837" spans="1:28" x14ac:dyDescent="0.2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6"/>
      <c r="Z837" s="26"/>
      <c r="AA837" s="26"/>
      <c r="AB837" s="26"/>
    </row>
    <row r="838" spans="1:28" x14ac:dyDescent="0.2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6"/>
      <c r="Z838" s="26"/>
      <c r="AA838" s="26"/>
      <c r="AB838" s="26"/>
    </row>
    <row r="839" spans="1:28" x14ac:dyDescent="0.2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6"/>
      <c r="Z839" s="26"/>
      <c r="AA839" s="26"/>
      <c r="AB839" s="26"/>
    </row>
    <row r="840" spans="1:28" x14ac:dyDescent="0.2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6"/>
      <c r="Z840" s="26"/>
      <c r="AA840" s="26"/>
      <c r="AB840" s="26"/>
    </row>
    <row r="841" spans="1:28" x14ac:dyDescent="0.2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6"/>
      <c r="Z841" s="26"/>
      <c r="AA841" s="26"/>
      <c r="AB841" s="26"/>
    </row>
    <row r="842" spans="1:28" x14ac:dyDescent="0.2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6"/>
      <c r="Z842" s="26"/>
      <c r="AA842" s="26"/>
      <c r="AB842" s="26"/>
    </row>
    <row r="843" spans="1:28" x14ac:dyDescent="0.2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6"/>
      <c r="Z843" s="26"/>
      <c r="AA843" s="26"/>
      <c r="AB843" s="26"/>
    </row>
    <row r="844" spans="1:28" x14ac:dyDescent="0.2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6"/>
      <c r="Z844" s="26"/>
      <c r="AA844" s="26"/>
      <c r="AB844" s="26"/>
    </row>
    <row r="845" spans="1:28" x14ac:dyDescent="0.2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6"/>
      <c r="Z845" s="26"/>
      <c r="AA845" s="26"/>
      <c r="AB845" s="26"/>
    </row>
    <row r="846" spans="1:28" x14ac:dyDescent="0.2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6"/>
      <c r="Z846" s="26"/>
      <c r="AA846" s="26"/>
      <c r="AB846" s="26"/>
    </row>
    <row r="847" spans="1:28" x14ac:dyDescent="0.2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6"/>
      <c r="Z847" s="26"/>
      <c r="AA847" s="26"/>
      <c r="AB847" s="26"/>
    </row>
    <row r="848" spans="1:28" x14ac:dyDescent="0.2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6"/>
      <c r="Z848" s="26"/>
      <c r="AA848" s="26"/>
      <c r="AB848" s="26"/>
    </row>
    <row r="849" spans="1:28" x14ac:dyDescent="0.2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6"/>
      <c r="Z849" s="26"/>
      <c r="AA849" s="26"/>
      <c r="AB849" s="26"/>
    </row>
    <row r="850" spans="1:28" x14ac:dyDescent="0.2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6"/>
      <c r="Z850" s="26"/>
      <c r="AA850" s="26"/>
      <c r="AB850" s="26"/>
    </row>
    <row r="851" spans="1:28" x14ac:dyDescent="0.2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6"/>
      <c r="Z851" s="26"/>
      <c r="AA851" s="26"/>
      <c r="AB851" s="26"/>
    </row>
    <row r="852" spans="1:28" x14ac:dyDescent="0.2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6"/>
      <c r="Z852" s="26"/>
      <c r="AA852" s="26"/>
      <c r="AB852" s="26"/>
    </row>
    <row r="853" spans="1:28" x14ac:dyDescent="0.2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6"/>
      <c r="Z853" s="26"/>
      <c r="AA853" s="26"/>
      <c r="AB853" s="26"/>
    </row>
    <row r="854" spans="1:28" x14ac:dyDescent="0.2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6"/>
      <c r="Z854" s="26"/>
      <c r="AA854" s="26"/>
      <c r="AB854" s="26"/>
    </row>
    <row r="855" spans="1:28" x14ac:dyDescent="0.2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6"/>
      <c r="Z855" s="26"/>
      <c r="AA855" s="26"/>
      <c r="AB855" s="26"/>
    </row>
    <row r="856" spans="1:28" x14ac:dyDescent="0.2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6"/>
      <c r="Z856" s="26"/>
      <c r="AA856" s="26"/>
      <c r="AB856" s="26"/>
    </row>
    <row r="857" spans="1:28" x14ac:dyDescent="0.2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6"/>
      <c r="Z857" s="26"/>
      <c r="AA857" s="26"/>
      <c r="AB857" s="26"/>
    </row>
    <row r="858" spans="1:28" x14ac:dyDescent="0.2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6"/>
      <c r="Z858" s="26"/>
      <c r="AA858" s="26"/>
      <c r="AB858" s="26"/>
    </row>
    <row r="859" spans="1:28" x14ac:dyDescent="0.2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6"/>
      <c r="Z859" s="26"/>
      <c r="AA859" s="26"/>
      <c r="AB859" s="26"/>
    </row>
    <row r="860" spans="1:28" x14ac:dyDescent="0.2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6"/>
      <c r="Z860" s="26"/>
      <c r="AA860" s="26"/>
      <c r="AB860" s="26"/>
    </row>
    <row r="861" spans="1:28" x14ac:dyDescent="0.2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6"/>
      <c r="Z861" s="26"/>
      <c r="AA861" s="26"/>
      <c r="AB861" s="26"/>
    </row>
    <row r="862" spans="1:28" x14ac:dyDescent="0.2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6"/>
      <c r="Z862" s="26"/>
      <c r="AA862" s="26"/>
      <c r="AB862" s="26"/>
    </row>
    <row r="863" spans="1:28" x14ac:dyDescent="0.2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6"/>
      <c r="Z863" s="26"/>
      <c r="AA863" s="26"/>
      <c r="AB863" s="26"/>
    </row>
    <row r="864" spans="1:28" x14ac:dyDescent="0.2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6"/>
      <c r="Z864" s="26"/>
      <c r="AA864" s="26"/>
      <c r="AB864" s="26"/>
    </row>
    <row r="865" spans="1:28" x14ac:dyDescent="0.2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6"/>
      <c r="Z865" s="26"/>
      <c r="AA865" s="26"/>
      <c r="AB865" s="26"/>
    </row>
    <row r="866" spans="1:28" x14ac:dyDescent="0.2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6"/>
      <c r="Z866" s="26"/>
      <c r="AA866" s="26"/>
      <c r="AB866" s="26"/>
    </row>
    <row r="867" spans="1:28" x14ac:dyDescent="0.2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6"/>
      <c r="Z867" s="26"/>
      <c r="AA867" s="26"/>
      <c r="AB867" s="26"/>
    </row>
    <row r="868" spans="1:28" x14ac:dyDescent="0.2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6"/>
      <c r="Z868" s="26"/>
      <c r="AA868" s="26"/>
      <c r="AB868" s="26"/>
    </row>
    <row r="869" spans="1:28" x14ac:dyDescent="0.2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6"/>
      <c r="Z869" s="26"/>
      <c r="AA869" s="26"/>
      <c r="AB869" s="26"/>
    </row>
    <row r="870" spans="1:28" x14ac:dyDescent="0.2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6"/>
      <c r="Z870" s="26"/>
      <c r="AA870" s="26"/>
      <c r="AB870" s="26"/>
    </row>
    <row r="871" spans="1:28" x14ac:dyDescent="0.2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6"/>
      <c r="Z871" s="26"/>
      <c r="AA871" s="26"/>
      <c r="AB871" s="26"/>
    </row>
    <row r="872" spans="1:28" x14ac:dyDescent="0.2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6"/>
      <c r="Z872" s="26"/>
      <c r="AA872" s="26"/>
      <c r="AB872" s="26"/>
    </row>
    <row r="873" spans="1:28" x14ac:dyDescent="0.2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6"/>
      <c r="Z873" s="26"/>
      <c r="AA873" s="26"/>
      <c r="AB873" s="26"/>
    </row>
    <row r="874" spans="1:28" x14ac:dyDescent="0.2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6"/>
      <c r="Z874" s="26"/>
      <c r="AA874" s="26"/>
      <c r="AB874" s="26"/>
    </row>
    <row r="875" spans="1:28" x14ac:dyDescent="0.2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6"/>
      <c r="Z875" s="26"/>
      <c r="AA875" s="26"/>
      <c r="AB875" s="26"/>
    </row>
    <row r="876" spans="1:28" x14ac:dyDescent="0.2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6"/>
      <c r="Z876" s="26"/>
      <c r="AA876" s="26"/>
      <c r="AB876" s="26"/>
    </row>
    <row r="877" spans="1:28" x14ac:dyDescent="0.2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6"/>
      <c r="Z877" s="26"/>
      <c r="AA877" s="26"/>
      <c r="AB877" s="26"/>
    </row>
    <row r="878" spans="1:28" x14ac:dyDescent="0.2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6"/>
      <c r="Z878" s="26"/>
      <c r="AA878" s="26"/>
      <c r="AB878" s="26"/>
    </row>
    <row r="879" spans="1:28" x14ac:dyDescent="0.2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6"/>
      <c r="Z879" s="26"/>
      <c r="AA879" s="26"/>
      <c r="AB879" s="26"/>
    </row>
    <row r="880" spans="1:28" x14ac:dyDescent="0.2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6"/>
      <c r="Z880" s="26"/>
      <c r="AA880" s="26"/>
      <c r="AB880" s="26"/>
    </row>
    <row r="881" spans="1:28" x14ac:dyDescent="0.2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6"/>
      <c r="Z881" s="26"/>
      <c r="AA881" s="26"/>
      <c r="AB881" s="26"/>
    </row>
    <row r="882" spans="1:28" x14ac:dyDescent="0.2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6"/>
      <c r="Z882" s="26"/>
      <c r="AA882" s="26"/>
      <c r="AB882" s="26"/>
    </row>
    <row r="883" spans="1:28" x14ac:dyDescent="0.2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6"/>
      <c r="Z883" s="26"/>
      <c r="AA883" s="26"/>
      <c r="AB883" s="26"/>
    </row>
    <row r="884" spans="1:28" x14ac:dyDescent="0.2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6"/>
      <c r="Z884" s="26"/>
      <c r="AA884" s="26"/>
      <c r="AB884" s="26"/>
    </row>
    <row r="885" spans="1:28" x14ac:dyDescent="0.2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6"/>
      <c r="Z885" s="26"/>
      <c r="AA885" s="26"/>
      <c r="AB885" s="26"/>
    </row>
    <row r="886" spans="1:28" x14ac:dyDescent="0.2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6"/>
      <c r="Z886" s="26"/>
      <c r="AA886" s="26"/>
      <c r="AB886" s="26"/>
    </row>
    <row r="887" spans="1:28" x14ac:dyDescent="0.2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6"/>
      <c r="Z887" s="26"/>
      <c r="AA887" s="26"/>
      <c r="AB887" s="26"/>
    </row>
    <row r="888" spans="1:28" x14ac:dyDescent="0.2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6"/>
      <c r="Z888" s="26"/>
      <c r="AA888" s="26"/>
      <c r="AB888" s="26"/>
    </row>
    <row r="889" spans="1:28" x14ac:dyDescent="0.2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6"/>
      <c r="Z889" s="26"/>
      <c r="AA889" s="26"/>
      <c r="AB889" s="26"/>
    </row>
    <row r="890" spans="1:28" x14ac:dyDescent="0.2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6"/>
      <c r="Z890" s="26"/>
      <c r="AA890" s="26"/>
      <c r="AB890" s="26"/>
    </row>
    <row r="891" spans="1:28" x14ac:dyDescent="0.2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6"/>
      <c r="Z891" s="26"/>
      <c r="AA891" s="26"/>
      <c r="AB891" s="26"/>
    </row>
    <row r="892" spans="1:28" x14ac:dyDescent="0.2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6"/>
      <c r="Z892" s="26"/>
      <c r="AA892" s="26"/>
      <c r="AB892" s="26"/>
    </row>
    <row r="893" spans="1:28" x14ac:dyDescent="0.2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6"/>
      <c r="Z893" s="26"/>
      <c r="AA893" s="26"/>
      <c r="AB893" s="26"/>
    </row>
    <row r="894" spans="1:28" x14ac:dyDescent="0.2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6"/>
      <c r="Z894" s="26"/>
      <c r="AA894" s="26"/>
      <c r="AB894" s="26"/>
    </row>
    <row r="895" spans="1:28" x14ac:dyDescent="0.2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6"/>
      <c r="Z895" s="26"/>
      <c r="AA895" s="26"/>
      <c r="AB895" s="26"/>
    </row>
    <row r="896" spans="1:28" x14ac:dyDescent="0.2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6"/>
      <c r="Z896" s="26"/>
      <c r="AA896" s="26"/>
      <c r="AB896" s="26"/>
    </row>
    <row r="897" spans="1:28" x14ac:dyDescent="0.2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6"/>
      <c r="Z897" s="26"/>
      <c r="AA897" s="26"/>
      <c r="AB897" s="26"/>
    </row>
    <row r="898" spans="1:28" x14ac:dyDescent="0.2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6"/>
      <c r="Z898" s="26"/>
      <c r="AA898" s="26"/>
      <c r="AB898" s="26"/>
    </row>
    <row r="899" spans="1:28" x14ac:dyDescent="0.2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6"/>
      <c r="Z899" s="26"/>
      <c r="AA899" s="26"/>
      <c r="AB899" s="26"/>
    </row>
    <row r="900" spans="1:28" x14ac:dyDescent="0.2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6"/>
      <c r="Z900" s="26"/>
      <c r="AA900" s="26"/>
      <c r="AB900" s="26"/>
    </row>
    <row r="901" spans="1:28" x14ac:dyDescent="0.2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6"/>
      <c r="Z901" s="26"/>
      <c r="AA901" s="26"/>
      <c r="AB901" s="26"/>
    </row>
    <row r="902" spans="1:28" x14ac:dyDescent="0.2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6"/>
      <c r="Z902" s="26"/>
      <c r="AA902" s="26"/>
      <c r="AB902" s="26"/>
    </row>
    <row r="903" spans="1:28" x14ac:dyDescent="0.2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6"/>
      <c r="Z903" s="26"/>
      <c r="AA903" s="26"/>
      <c r="AB903" s="26"/>
    </row>
    <row r="904" spans="1:28" x14ac:dyDescent="0.2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6"/>
      <c r="Z904" s="26"/>
      <c r="AA904" s="26"/>
      <c r="AB904" s="26"/>
    </row>
    <row r="905" spans="1:28" x14ac:dyDescent="0.2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6"/>
      <c r="Z905" s="26"/>
      <c r="AA905" s="26"/>
      <c r="AB905" s="26"/>
    </row>
    <row r="906" spans="1:28" x14ac:dyDescent="0.2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6"/>
      <c r="Z906" s="26"/>
      <c r="AA906" s="26"/>
      <c r="AB906" s="26"/>
    </row>
    <row r="907" spans="1:28" x14ac:dyDescent="0.2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6"/>
      <c r="Z907" s="26"/>
      <c r="AA907" s="26"/>
      <c r="AB907" s="26"/>
    </row>
    <row r="908" spans="1:28" x14ac:dyDescent="0.2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6"/>
      <c r="Z908" s="26"/>
      <c r="AA908" s="26"/>
      <c r="AB908" s="26"/>
    </row>
    <row r="909" spans="1:28" x14ac:dyDescent="0.2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6"/>
      <c r="Z909" s="26"/>
      <c r="AA909" s="26"/>
      <c r="AB909" s="26"/>
    </row>
    <row r="910" spans="1:28" x14ac:dyDescent="0.2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6"/>
      <c r="Z910" s="26"/>
      <c r="AA910" s="26"/>
      <c r="AB910" s="26"/>
    </row>
    <row r="911" spans="1:28" x14ac:dyDescent="0.2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6"/>
      <c r="Z911" s="26"/>
      <c r="AA911" s="26"/>
      <c r="AB911" s="26"/>
    </row>
    <row r="912" spans="1:28" x14ac:dyDescent="0.2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6"/>
      <c r="Z912" s="26"/>
      <c r="AA912" s="26"/>
      <c r="AB912" s="26"/>
    </row>
    <row r="913" spans="1:28" x14ac:dyDescent="0.2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6"/>
      <c r="Z913" s="26"/>
      <c r="AA913" s="26"/>
      <c r="AB913" s="26"/>
    </row>
    <row r="914" spans="1:28" x14ac:dyDescent="0.2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6"/>
      <c r="Z914" s="26"/>
      <c r="AA914" s="26"/>
      <c r="AB914" s="26"/>
    </row>
    <row r="915" spans="1:28" x14ac:dyDescent="0.2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6"/>
      <c r="Z915" s="26"/>
      <c r="AA915" s="26"/>
      <c r="AB915" s="26"/>
    </row>
    <row r="916" spans="1:28" x14ac:dyDescent="0.2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6"/>
      <c r="Z916" s="26"/>
      <c r="AA916" s="26"/>
      <c r="AB916" s="26"/>
    </row>
    <row r="917" spans="1:28" x14ac:dyDescent="0.2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6"/>
      <c r="Z917" s="26"/>
      <c r="AA917" s="26"/>
      <c r="AB917" s="26"/>
    </row>
    <row r="918" spans="1:28" x14ac:dyDescent="0.2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6"/>
      <c r="Z918" s="26"/>
      <c r="AA918" s="26"/>
      <c r="AB918" s="26"/>
    </row>
    <row r="919" spans="1:28" x14ac:dyDescent="0.2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6"/>
      <c r="Z919" s="26"/>
      <c r="AA919" s="26"/>
      <c r="AB919" s="26"/>
    </row>
    <row r="920" spans="1:28" x14ac:dyDescent="0.2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6"/>
      <c r="Z920" s="26"/>
      <c r="AA920" s="26"/>
      <c r="AB920" s="26"/>
    </row>
    <row r="921" spans="1:28" x14ac:dyDescent="0.2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6"/>
      <c r="Z921" s="26"/>
      <c r="AA921" s="26"/>
      <c r="AB921" s="26"/>
    </row>
    <row r="922" spans="1:28" x14ac:dyDescent="0.2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6"/>
      <c r="Z922" s="26"/>
      <c r="AA922" s="26"/>
      <c r="AB922" s="26"/>
    </row>
    <row r="923" spans="1:28" x14ac:dyDescent="0.2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6"/>
      <c r="Z923" s="26"/>
      <c r="AA923" s="26"/>
      <c r="AB923" s="26"/>
    </row>
    <row r="924" spans="1:28" x14ac:dyDescent="0.2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6"/>
      <c r="Z924" s="26"/>
      <c r="AA924" s="26"/>
      <c r="AB924" s="26"/>
    </row>
    <row r="925" spans="1:28" x14ac:dyDescent="0.2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6"/>
      <c r="Z925" s="26"/>
      <c r="AA925" s="26"/>
      <c r="AB925" s="26"/>
    </row>
    <row r="926" spans="1:28" x14ac:dyDescent="0.2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6"/>
      <c r="Z926" s="26"/>
      <c r="AA926" s="26"/>
      <c r="AB926" s="26"/>
    </row>
    <row r="927" spans="1:28" x14ac:dyDescent="0.2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6"/>
      <c r="Z927" s="26"/>
      <c r="AA927" s="26"/>
      <c r="AB927" s="26"/>
    </row>
    <row r="928" spans="1:28" x14ac:dyDescent="0.2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6"/>
      <c r="Z928" s="26"/>
      <c r="AA928" s="26"/>
      <c r="AB928" s="26"/>
    </row>
    <row r="929" spans="1:28" x14ac:dyDescent="0.2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6"/>
      <c r="Z929" s="26"/>
      <c r="AA929" s="26"/>
      <c r="AB929" s="26"/>
    </row>
    <row r="930" spans="1:28" x14ac:dyDescent="0.2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6"/>
      <c r="Z930" s="26"/>
      <c r="AA930" s="26"/>
      <c r="AB930" s="26"/>
    </row>
    <row r="931" spans="1:28" x14ac:dyDescent="0.2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6"/>
      <c r="Z931" s="26"/>
      <c r="AA931" s="26"/>
      <c r="AB931" s="26"/>
    </row>
    <row r="932" spans="1:28" x14ac:dyDescent="0.2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6"/>
      <c r="Z932" s="26"/>
      <c r="AA932" s="26"/>
      <c r="AB932" s="26"/>
    </row>
    <row r="933" spans="1:28" x14ac:dyDescent="0.2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6"/>
      <c r="Z933" s="26"/>
      <c r="AA933" s="26"/>
      <c r="AB933" s="26"/>
    </row>
    <row r="934" spans="1:28" x14ac:dyDescent="0.2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6"/>
      <c r="Z934" s="26"/>
      <c r="AA934" s="26"/>
      <c r="AB934" s="26"/>
    </row>
    <row r="935" spans="1:28" x14ac:dyDescent="0.2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6"/>
      <c r="Z935" s="26"/>
      <c r="AA935" s="26"/>
      <c r="AB935" s="26"/>
    </row>
    <row r="936" spans="1:28" x14ac:dyDescent="0.2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6"/>
      <c r="Z936" s="26"/>
      <c r="AA936" s="26"/>
      <c r="AB936" s="26"/>
    </row>
    <row r="937" spans="1:28" x14ac:dyDescent="0.2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6"/>
      <c r="Z937" s="26"/>
      <c r="AA937" s="26"/>
      <c r="AB937" s="26"/>
    </row>
    <row r="938" spans="1:28" x14ac:dyDescent="0.2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6"/>
      <c r="Z938" s="26"/>
      <c r="AA938" s="26"/>
      <c r="AB938" s="26"/>
    </row>
    <row r="939" spans="1:28" x14ac:dyDescent="0.2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6"/>
      <c r="Z939" s="26"/>
      <c r="AA939" s="26"/>
      <c r="AB939" s="26"/>
    </row>
    <row r="940" spans="1:28" x14ac:dyDescent="0.2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6"/>
      <c r="Z940" s="26"/>
      <c r="AA940" s="26"/>
      <c r="AB940" s="26"/>
    </row>
    <row r="941" spans="1:28" x14ac:dyDescent="0.2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6"/>
      <c r="Z941" s="26"/>
      <c r="AA941" s="26"/>
      <c r="AB941" s="26"/>
    </row>
    <row r="942" spans="1:28" x14ac:dyDescent="0.2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6"/>
      <c r="Z942" s="26"/>
      <c r="AA942" s="26"/>
      <c r="AB942" s="26"/>
    </row>
    <row r="943" spans="1:28" x14ac:dyDescent="0.2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6"/>
      <c r="Z943" s="26"/>
      <c r="AA943" s="26"/>
      <c r="AB943" s="26"/>
    </row>
    <row r="944" spans="1:28" x14ac:dyDescent="0.2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6"/>
      <c r="Z944" s="26"/>
      <c r="AA944" s="26"/>
      <c r="AB944" s="26"/>
    </row>
    <row r="945" spans="1:28" x14ac:dyDescent="0.2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6"/>
      <c r="Z945" s="26"/>
      <c r="AA945" s="26"/>
      <c r="AB945" s="26"/>
    </row>
    <row r="946" spans="1:28" x14ac:dyDescent="0.2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6"/>
      <c r="Z946" s="26"/>
      <c r="AA946" s="26"/>
      <c r="AB946" s="26"/>
    </row>
    <row r="947" spans="1:28" x14ac:dyDescent="0.2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6"/>
      <c r="Z947" s="26"/>
      <c r="AA947" s="26"/>
      <c r="AB947" s="26"/>
    </row>
    <row r="948" spans="1:28" x14ac:dyDescent="0.2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6"/>
      <c r="Z948" s="26"/>
      <c r="AA948" s="26"/>
      <c r="AB948" s="26"/>
    </row>
    <row r="949" spans="1:28" x14ac:dyDescent="0.2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6"/>
      <c r="Z949" s="26"/>
      <c r="AA949" s="26"/>
      <c r="AB949" s="26"/>
    </row>
    <row r="950" spans="1:28" x14ac:dyDescent="0.2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6"/>
      <c r="Z950" s="26"/>
      <c r="AA950" s="26"/>
      <c r="AB950" s="26"/>
    </row>
    <row r="951" spans="1:28" x14ac:dyDescent="0.2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6"/>
      <c r="Z951" s="26"/>
      <c r="AA951" s="26"/>
      <c r="AB951" s="26"/>
    </row>
    <row r="952" spans="1:28" x14ac:dyDescent="0.2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6"/>
      <c r="Z952" s="26"/>
      <c r="AA952" s="26"/>
      <c r="AB952" s="26"/>
    </row>
    <row r="953" spans="1:28" x14ac:dyDescent="0.2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6"/>
      <c r="Z953" s="26"/>
      <c r="AA953" s="26"/>
      <c r="AB953" s="26"/>
    </row>
    <row r="954" spans="1:28" x14ac:dyDescent="0.2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6"/>
      <c r="Z954" s="26"/>
      <c r="AA954" s="26"/>
      <c r="AB954" s="26"/>
    </row>
    <row r="955" spans="1:28" x14ac:dyDescent="0.2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6"/>
      <c r="Z955" s="26"/>
      <c r="AA955" s="26"/>
      <c r="AB955" s="26"/>
    </row>
    <row r="956" spans="1:28" x14ac:dyDescent="0.2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6"/>
      <c r="Z956" s="26"/>
      <c r="AA956" s="26"/>
      <c r="AB956" s="26"/>
    </row>
    <row r="957" spans="1:28" x14ac:dyDescent="0.2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6"/>
      <c r="Z957" s="26"/>
      <c r="AA957" s="26"/>
      <c r="AB957" s="26"/>
    </row>
    <row r="958" spans="1:28" x14ac:dyDescent="0.2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6"/>
      <c r="Z958" s="26"/>
      <c r="AA958" s="26"/>
      <c r="AB958" s="26"/>
    </row>
    <row r="959" spans="1:28" x14ac:dyDescent="0.2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6"/>
      <c r="Z959" s="26"/>
      <c r="AA959" s="26"/>
      <c r="AB959" s="26"/>
    </row>
    <row r="960" spans="1:28" x14ac:dyDescent="0.2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6"/>
      <c r="Z960" s="26"/>
      <c r="AA960" s="26"/>
      <c r="AB960" s="26"/>
    </row>
    <row r="961" spans="1:28" x14ac:dyDescent="0.2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6"/>
      <c r="Z961" s="26"/>
      <c r="AA961" s="26"/>
      <c r="AB961" s="26"/>
    </row>
    <row r="962" spans="1:28" x14ac:dyDescent="0.2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6"/>
      <c r="Z962" s="26"/>
      <c r="AA962" s="26"/>
      <c r="AB962" s="26"/>
    </row>
    <row r="963" spans="1:28" x14ac:dyDescent="0.2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6"/>
      <c r="Z963" s="26"/>
      <c r="AA963" s="26"/>
      <c r="AB963" s="26"/>
    </row>
    <row r="964" spans="1:28" x14ac:dyDescent="0.2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6"/>
      <c r="Z964" s="26"/>
      <c r="AA964" s="26"/>
      <c r="AB964" s="26"/>
    </row>
    <row r="965" spans="1:28" x14ac:dyDescent="0.2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6"/>
      <c r="Z965" s="26"/>
      <c r="AA965" s="26"/>
      <c r="AB965" s="26"/>
    </row>
    <row r="966" spans="1:28" x14ac:dyDescent="0.2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6"/>
      <c r="Z966" s="26"/>
      <c r="AA966" s="26"/>
      <c r="AB966" s="26"/>
    </row>
    <row r="967" spans="1:28" x14ac:dyDescent="0.2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6"/>
      <c r="Z967" s="26"/>
      <c r="AA967" s="26"/>
      <c r="AB967" s="26"/>
    </row>
    <row r="968" spans="1:28" x14ac:dyDescent="0.2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6"/>
      <c r="Z968" s="26"/>
      <c r="AA968" s="26"/>
      <c r="AB968" s="26"/>
    </row>
    <row r="969" spans="1:28" x14ac:dyDescent="0.2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6"/>
      <c r="Z969" s="26"/>
      <c r="AA969" s="26"/>
      <c r="AB969" s="26"/>
    </row>
    <row r="970" spans="1:28" x14ac:dyDescent="0.2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6"/>
      <c r="Z970" s="26"/>
      <c r="AA970" s="26"/>
      <c r="AB970" s="26"/>
    </row>
    <row r="971" spans="1:28" x14ac:dyDescent="0.2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6"/>
      <c r="Z971" s="26"/>
      <c r="AA971" s="26"/>
      <c r="AB971" s="26"/>
    </row>
    <row r="972" spans="1:28" x14ac:dyDescent="0.2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6"/>
      <c r="Z972" s="26"/>
      <c r="AA972" s="26"/>
      <c r="AB972" s="26"/>
    </row>
    <row r="973" spans="1:28" x14ac:dyDescent="0.2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6"/>
      <c r="Z973" s="26"/>
      <c r="AA973" s="26"/>
      <c r="AB973" s="26"/>
    </row>
    <row r="974" spans="1:28" x14ac:dyDescent="0.2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6"/>
      <c r="Z974" s="26"/>
      <c r="AA974" s="26"/>
      <c r="AB974" s="26"/>
    </row>
    <row r="975" spans="1:28" x14ac:dyDescent="0.2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6"/>
      <c r="Z975" s="26"/>
      <c r="AA975" s="26"/>
      <c r="AB975" s="26"/>
    </row>
    <row r="976" spans="1:28" x14ac:dyDescent="0.2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6"/>
      <c r="Z976" s="26"/>
      <c r="AA976" s="26"/>
      <c r="AB976" s="26"/>
    </row>
    <row r="977" spans="1:28" x14ac:dyDescent="0.2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6"/>
      <c r="Z977" s="26"/>
      <c r="AA977" s="26"/>
      <c r="AB977" s="26"/>
    </row>
    <row r="978" spans="1:28" x14ac:dyDescent="0.2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6"/>
      <c r="Z978" s="26"/>
      <c r="AA978" s="26"/>
      <c r="AB978" s="26"/>
    </row>
    <row r="979" spans="1:28" x14ac:dyDescent="0.2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6"/>
      <c r="Z979" s="26"/>
      <c r="AA979" s="26"/>
      <c r="AB979" s="26"/>
    </row>
    <row r="980" spans="1:28" x14ac:dyDescent="0.2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6"/>
      <c r="Z980" s="26"/>
      <c r="AA980" s="26"/>
      <c r="AB980" s="26"/>
    </row>
    <row r="981" spans="1:28" x14ac:dyDescent="0.2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6"/>
      <c r="Z981" s="26"/>
      <c r="AA981" s="26"/>
      <c r="AB981" s="26"/>
    </row>
    <row r="982" spans="1:28" x14ac:dyDescent="0.2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6"/>
      <c r="Z982" s="26"/>
      <c r="AA982" s="26"/>
      <c r="AB982" s="26"/>
    </row>
    <row r="983" spans="1:28" x14ac:dyDescent="0.2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6"/>
      <c r="Z983" s="26"/>
      <c r="AA983" s="26"/>
      <c r="AB983" s="26"/>
    </row>
    <row r="984" spans="1:28" x14ac:dyDescent="0.2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6"/>
      <c r="Z984" s="26"/>
      <c r="AA984" s="26"/>
      <c r="AB984" s="26"/>
    </row>
    <row r="985" spans="1:28" x14ac:dyDescent="0.2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6"/>
      <c r="Z985" s="26"/>
      <c r="AA985" s="26"/>
      <c r="AB985" s="26"/>
    </row>
    <row r="986" spans="1:28" x14ac:dyDescent="0.2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6"/>
      <c r="Z986" s="26"/>
      <c r="AA986" s="26"/>
      <c r="AB986" s="26"/>
    </row>
    <row r="987" spans="1:28" x14ac:dyDescent="0.2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6"/>
      <c r="Z987" s="26"/>
      <c r="AA987" s="26"/>
      <c r="AB987" s="26"/>
    </row>
    <row r="988" spans="1:28" x14ac:dyDescent="0.2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6"/>
      <c r="Z988" s="26"/>
      <c r="AA988" s="26"/>
      <c r="AB988" s="26"/>
    </row>
    <row r="989" spans="1:28" x14ac:dyDescent="0.2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6"/>
      <c r="Z989" s="26"/>
      <c r="AA989" s="26"/>
      <c r="AB989" s="26"/>
    </row>
    <row r="990" spans="1:28" x14ac:dyDescent="0.2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6"/>
      <c r="Z990" s="26"/>
      <c r="AA990" s="26"/>
      <c r="AB990" s="26"/>
    </row>
    <row r="991" spans="1:28" x14ac:dyDescent="0.2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6"/>
      <c r="Z991" s="26"/>
      <c r="AA991" s="26"/>
      <c r="AB991" s="26"/>
    </row>
    <row r="992" spans="1:28" x14ac:dyDescent="0.2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6"/>
      <c r="Z992" s="26"/>
      <c r="AA992" s="26"/>
      <c r="AB992" s="26"/>
    </row>
    <row r="993" spans="1:28" x14ac:dyDescent="0.2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6"/>
      <c r="Z993" s="26"/>
      <c r="AA993" s="26"/>
      <c r="AB993" s="26"/>
    </row>
    <row r="994" spans="1:28" x14ac:dyDescent="0.2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6"/>
      <c r="Z994" s="26"/>
      <c r="AA994" s="26"/>
      <c r="AB994" s="26"/>
    </row>
    <row r="995" spans="1:28" x14ac:dyDescent="0.2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6"/>
      <c r="Z995" s="26"/>
      <c r="AA995" s="26"/>
      <c r="AB995" s="26"/>
    </row>
    <row r="996" spans="1:28" x14ac:dyDescent="0.2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6"/>
      <c r="Z996" s="26"/>
      <c r="AA996" s="26"/>
      <c r="AB996" s="26"/>
    </row>
    <row r="997" spans="1:28" x14ac:dyDescent="0.2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6"/>
      <c r="Z997" s="26"/>
      <c r="AA997" s="26"/>
      <c r="AB997" s="26"/>
    </row>
    <row r="998" spans="1:28" x14ac:dyDescent="0.2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6"/>
      <c r="Z998" s="26"/>
      <c r="AA998" s="26"/>
      <c r="AB998" s="26"/>
    </row>
    <row r="999" spans="1:28" x14ac:dyDescent="0.2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6"/>
      <c r="Z999" s="26"/>
      <c r="AA999" s="26"/>
      <c r="AB999" s="26"/>
    </row>
    <row r="1000" spans="1:28" x14ac:dyDescent="0.2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6"/>
      <c r="Z1000" s="26"/>
      <c r="AA1000" s="26"/>
      <c r="AB1000" s="26"/>
    </row>
    <row r="1001" spans="1:28" x14ac:dyDescent="0.2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6"/>
      <c r="Z1001" s="26"/>
      <c r="AA1001" s="26"/>
      <c r="AB1001" s="26"/>
    </row>
    <row r="1002" spans="1:28" x14ac:dyDescent="0.2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6"/>
      <c r="Z1002" s="26"/>
      <c r="AA1002" s="26"/>
      <c r="AB1002" s="26"/>
    </row>
    <row r="1003" spans="1:28" x14ac:dyDescent="0.2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6"/>
      <c r="Z1003" s="26"/>
      <c r="AA1003" s="26"/>
      <c r="AB1003" s="26"/>
    </row>
    <row r="1004" spans="1:28" x14ac:dyDescent="0.2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6"/>
      <c r="Z1004" s="26"/>
      <c r="AA1004" s="26"/>
      <c r="AB1004" s="26"/>
    </row>
    <row r="1005" spans="1:28" x14ac:dyDescent="0.2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6"/>
      <c r="Z1005" s="26"/>
      <c r="AA1005" s="26"/>
      <c r="AB1005" s="26"/>
    </row>
    <row r="1006" spans="1:28" x14ac:dyDescent="0.2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6"/>
      <c r="Z1006" s="26"/>
      <c r="AA1006" s="26"/>
      <c r="AB1006" s="26"/>
    </row>
    <row r="1007" spans="1:28" x14ac:dyDescent="0.2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6"/>
      <c r="Z1007" s="26"/>
      <c r="AA1007" s="26"/>
      <c r="AB1007" s="26"/>
    </row>
    <row r="1008" spans="1:28" x14ac:dyDescent="0.2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6"/>
      <c r="Z1008" s="26"/>
      <c r="AA1008" s="26"/>
      <c r="AB1008" s="26"/>
    </row>
    <row r="1009" spans="1:28" x14ac:dyDescent="0.2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6"/>
      <c r="Z1009" s="26"/>
      <c r="AA1009" s="26"/>
      <c r="AB1009" s="26"/>
    </row>
    <row r="1010" spans="1:28" x14ac:dyDescent="0.2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6"/>
      <c r="Z1010" s="26"/>
      <c r="AA1010" s="26"/>
      <c r="AB1010" s="26"/>
    </row>
    <row r="1011" spans="1:28" x14ac:dyDescent="0.2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6"/>
      <c r="Z1011" s="26"/>
      <c r="AA1011" s="26"/>
      <c r="AB1011" s="26"/>
    </row>
    <row r="1012" spans="1:28" x14ac:dyDescent="0.2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6"/>
      <c r="Z1012" s="26"/>
      <c r="AA1012" s="26"/>
      <c r="AB1012" s="26"/>
    </row>
    <row r="1013" spans="1:28" x14ac:dyDescent="0.2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6"/>
      <c r="Z1013" s="26"/>
      <c r="AA1013" s="26"/>
      <c r="AB1013" s="26"/>
    </row>
    <row r="1014" spans="1:28" x14ac:dyDescent="0.2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6"/>
      <c r="Z1014" s="26"/>
      <c r="AA1014" s="26"/>
      <c r="AB1014" s="26"/>
    </row>
    <row r="1015" spans="1:28" x14ac:dyDescent="0.2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6"/>
      <c r="Z1015" s="26"/>
      <c r="AA1015" s="26"/>
      <c r="AB1015" s="26"/>
    </row>
    <row r="1016" spans="1:28" x14ac:dyDescent="0.2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6"/>
      <c r="Z1016" s="26"/>
      <c r="AA1016" s="26"/>
      <c r="AB1016" s="26"/>
    </row>
    <row r="1017" spans="1:28" x14ac:dyDescent="0.2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6"/>
      <c r="Z1017" s="26"/>
      <c r="AA1017" s="26"/>
      <c r="AB1017" s="26"/>
    </row>
    <row r="1018" spans="1:28" x14ac:dyDescent="0.2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6"/>
      <c r="Z1018" s="26"/>
      <c r="AA1018" s="26"/>
      <c r="AB1018" s="26"/>
    </row>
    <row r="1019" spans="1:28" x14ac:dyDescent="0.2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6"/>
      <c r="Z1019" s="26"/>
      <c r="AA1019" s="26"/>
      <c r="AB1019" s="26"/>
    </row>
    <row r="1020" spans="1:28" x14ac:dyDescent="0.2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6"/>
      <c r="Z1020" s="26"/>
      <c r="AA1020" s="26"/>
      <c r="AB1020" s="26"/>
    </row>
    <row r="1021" spans="1:28" x14ac:dyDescent="0.2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6"/>
      <c r="Z1021" s="26"/>
      <c r="AA1021" s="26"/>
      <c r="AB1021" s="26"/>
    </row>
    <row r="1022" spans="1:28" x14ac:dyDescent="0.2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6"/>
      <c r="Z1022" s="26"/>
      <c r="AA1022" s="26"/>
      <c r="AB1022" s="26"/>
    </row>
    <row r="1023" spans="1:28" x14ac:dyDescent="0.2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6"/>
      <c r="Z1023" s="26"/>
      <c r="AA1023" s="26"/>
      <c r="AB1023" s="26"/>
    </row>
    <row r="1024" spans="1:28" x14ac:dyDescent="0.2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6"/>
      <c r="Z1024" s="26"/>
      <c r="AA1024" s="26"/>
      <c r="AB1024" s="26"/>
    </row>
    <row r="1025" spans="1:28" x14ac:dyDescent="0.2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6"/>
      <c r="Z1025" s="26"/>
      <c r="AA1025" s="26"/>
      <c r="AB1025" s="26"/>
    </row>
    <row r="1026" spans="1:28" x14ac:dyDescent="0.2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6"/>
      <c r="Z1026" s="26"/>
      <c r="AA1026" s="26"/>
      <c r="AB1026" s="26"/>
    </row>
    <row r="1027" spans="1:28" x14ac:dyDescent="0.2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6"/>
      <c r="Z1027" s="26"/>
      <c r="AA1027" s="26"/>
      <c r="AB1027" s="26"/>
    </row>
    <row r="1028" spans="1:28" x14ac:dyDescent="0.2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6"/>
      <c r="Z1028" s="26"/>
      <c r="AA1028" s="26"/>
      <c r="AB1028" s="26"/>
    </row>
    <row r="1029" spans="1:28" x14ac:dyDescent="0.2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6"/>
      <c r="Z1029" s="26"/>
      <c r="AA1029" s="26"/>
      <c r="AB1029" s="26"/>
    </row>
    <row r="1030" spans="1:28" x14ac:dyDescent="0.2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6"/>
      <c r="Z1030" s="26"/>
      <c r="AA1030" s="26"/>
      <c r="AB1030" s="26"/>
    </row>
    <row r="1031" spans="1:28" x14ac:dyDescent="0.2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6"/>
      <c r="Z1031" s="26"/>
      <c r="AA1031" s="26"/>
      <c r="AB1031" s="26"/>
    </row>
    <row r="1032" spans="1:28" x14ac:dyDescent="0.2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6"/>
      <c r="Z1032" s="26"/>
      <c r="AA1032" s="26"/>
      <c r="AB1032" s="26"/>
    </row>
    <row r="1033" spans="1:28" x14ac:dyDescent="0.2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6"/>
      <c r="Z1033" s="26"/>
      <c r="AA1033" s="26"/>
      <c r="AB1033" s="26"/>
    </row>
    <row r="1034" spans="1:28" x14ac:dyDescent="0.2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6"/>
      <c r="Z1034" s="26"/>
      <c r="AA1034" s="26"/>
      <c r="AB1034" s="26"/>
    </row>
    <row r="1035" spans="1:28" x14ac:dyDescent="0.2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6"/>
      <c r="Z1035" s="26"/>
      <c r="AA1035" s="26"/>
      <c r="AB1035" s="26"/>
    </row>
    <row r="1036" spans="1:28" x14ac:dyDescent="0.2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6"/>
      <c r="Z1036" s="26"/>
      <c r="AA1036" s="26"/>
      <c r="AB1036" s="26"/>
    </row>
    <row r="1037" spans="1:28" x14ac:dyDescent="0.2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6"/>
      <c r="Z1037" s="26"/>
      <c r="AA1037" s="26"/>
      <c r="AB1037" s="26"/>
    </row>
    <row r="1038" spans="1:28" x14ac:dyDescent="0.2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6"/>
      <c r="Z1038" s="26"/>
      <c r="AA1038" s="26"/>
      <c r="AB1038" s="26"/>
    </row>
    <row r="1039" spans="1:28" x14ac:dyDescent="0.2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6"/>
      <c r="Z1039" s="26"/>
      <c r="AA1039" s="26"/>
      <c r="AB1039" s="26"/>
    </row>
    <row r="1040" spans="1:28" x14ac:dyDescent="0.2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6"/>
      <c r="Z1040" s="26"/>
      <c r="AA1040" s="26"/>
      <c r="AB1040" s="26"/>
    </row>
    <row r="1041" spans="1:28" x14ac:dyDescent="0.2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6"/>
      <c r="Z1041" s="26"/>
      <c r="AA1041" s="26"/>
      <c r="AB1041" s="26"/>
    </row>
    <row r="1042" spans="1:28" x14ac:dyDescent="0.2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6"/>
      <c r="Z1042" s="26"/>
      <c r="AA1042" s="26"/>
      <c r="AB1042" s="26"/>
    </row>
    <row r="1043" spans="1:28" x14ac:dyDescent="0.2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6"/>
      <c r="Z1043" s="26"/>
      <c r="AA1043" s="26"/>
      <c r="AB1043" s="26"/>
    </row>
    <row r="1044" spans="1:28" x14ac:dyDescent="0.2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6"/>
      <c r="Z1044" s="26"/>
      <c r="AA1044" s="26"/>
      <c r="AB1044" s="26"/>
    </row>
    <row r="1045" spans="1:28" x14ac:dyDescent="0.2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6"/>
      <c r="Z1045" s="26"/>
      <c r="AA1045" s="26"/>
      <c r="AB1045" s="26"/>
    </row>
    <row r="1046" spans="1:28" x14ac:dyDescent="0.2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6"/>
      <c r="Z1046" s="26"/>
      <c r="AA1046" s="26"/>
      <c r="AB1046" s="26"/>
    </row>
    <row r="1047" spans="1:28" x14ac:dyDescent="0.2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6"/>
      <c r="Z1047" s="26"/>
      <c r="AA1047" s="26"/>
      <c r="AB1047" s="26"/>
    </row>
    <row r="1048" spans="1:28" x14ac:dyDescent="0.2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6"/>
      <c r="Z1048" s="26"/>
      <c r="AA1048" s="26"/>
      <c r="AB1048" s="26"/>
    </row>
    <row r="1049" spans="1:28" x14ac:dyDescent="0.2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6"/>
      <c r="Z1049" s="26"/>
      <c r="AA1049" s="26"/>
      <c r="AB1049" s="26"/>
    </row>
    <row r="1050" spans="1:28" x14ac:dyDescent="0.2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6"/>
      <c r="Z1050" s="26"/>
      <c r="AA1050" s="26"/>
      <c r="AB1050" s="26"/>
    </row>
    <row r="1051" spans="1:28" x14ac:dyDescent="0.2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6"/>
      <c r="Z1051" s="26"/>
      <c r="AA1051" s="26"/>
      <c r="AB1051" s="26"/>
    </row>
    <row r="1052" spans="1:28" x14ac:dyDescent="0.2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6"/>
      <c r="Z1052" s="26"/>
      <c r="AA1052" s="26"/>
      <c r="AB1052" s="26"/>
    </row>
    <row r="1053" spans="1:28" x14ac:dyDescent="0.2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6"/>
      <c r="Z1053" s="26"/>
      <c r="AA1053" s="26"/>
      <c r="AB1053" s="26"/>
    </row>
    <row r="1054" spans="1:28" x14ac:dyDescent="0.2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6"/>
      <c r="Z1054" s="26"/>
      <c r="AA1054" s="26"/>
      <c r="AB1054" s="26"/>
    </row>
    <row r="1055" spans="1:28" x14ac:dyDescent="0.2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6"/>
      <c r="Z1055" s="26"/>
      <c r="AA1055" s="26"/>
      <c r="AB1055" s="26"/>
    </row>
    <row r="1056" spans="1:28" x14ac:dyDescent="0.2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6"/>
      <c r="Z1056" s="26"/>
      <c r="AA1056" s="26"/>
      <c r="AB1056" s="26"/>
    </row>
    <row r="1057" spans="1:28" x14ac:dyDescent="0.2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6"/>
      <c r="Z1057" s="26"/>
      <c r="AA1057" s="26"/>
      <c r="AB1057" s="26"/>
    </row>
    <row r="1058" spans="1:28" x14ac:dyDescent="0.2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6"/>
      <c r="Z1058" s="26"/>
      <c r="AA1058" s="26"/>
      <c r="AB1058" s="26"/>
    </row>
    <row r="1059" spans="1:28" x14ac:dyDescent="0.2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6"/>
      <c r="Z1059" s="26"/>
      <c r="AA1059" s="26"/>
      <c r="AB1059" s="26"/>
    </row>
    <row r="1060" spans="1:28" x14ac:dyDescent="0.2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6"/>
      <c r="Z1060" s="26"/>
      <c r="AA1060" s="26"/>
      <c r="AB1060" s="26"/>
    </row>
    <row r="1061" spans="1:28" x14ac:dyDescent="0.2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6"/>
      <c r="Z1061" s="26"/>
      <c r="AA1061" s="26"/>
      <c r="AB1061" s="26"/>
    </row>
    <row r="1062" spans="1:28" x14ac:dyDescent="0.2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6"/>
      <c r="Z1062" s="26"/>
      <c r="AA1062" s="26"/>
      <c r="AB1062" s="26"/>
    </row>
    <row r="1063" spans="1:28" x14ac:dyDescent="0.2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6"/>
      <c r="Z1063" s="26"/>
      <c r="AA1063" s="26"/>
      <c r="AB1063" s="26"/>
    </row>
    <row r="1064" spans="1:28" x14ac:dyDescent="0.2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6"/>
      <c r="Z1064" s="26"/>
      <c r="AA1064" s="26"/>
      <c r="AB1064" s="26"/>
    </row>
    <row r="1065" spans="1:28" x14ac:dyDescent="0.2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6"/>
      <c r="Z1065" s="26"/>
      <c r="AA1065" s="26"/>
      <c r="AB1065" s="26"/>
    </row>
    <row r="1066" spans="1:28" x14ac:dyDescent="0.2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6"/>
      <c r="Z1066" s="26"/>
      <c r="AA1066" s="26"/>
      <c r="AB1066" s="26"/>
    </row>
    <row r="1067" spans="1:28" x14ac:dyDescent="0.2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6"/>
      <c r="Z1067" s="26"/>
      <c r="AA1067" s="26"/>
      <c r="AB1067" s="26"/>
    </row>
    <row r="1068" spans="1:28" x14ac:dyDescent="0.2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6"/>
      <c r="Z1068" s="26"/>
      <c r="AA1068" s="26"/>
      <c r="AB1068" s="26"/>
    </row>
    <row r="1069" spans="1:28" x14ac:dyDescent="0.2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6"/>
      <c r="Z1069" s="26"/>
      <c r="AA1069" s="26"/>
      <c r="AB1069" s="26"/>
    </row>
    <row r="1070" spans="1:28" x14ac:dyDescent="0.2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6"/>
      <c r="Z1070" s="26"/>
      <c r="AA1070" s="26"/>
      <c r="AB1070" s="26"/>
    </row>
    <row r="1071" spans="1:28" x14ac:dyDescent="0.2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6"/>
      <c r="Z1071" s="26"/>
      <c r="AA1071" s="26"/>
      <c r="AB1071" s="26"/>
    </row>
    <row r="1072" spans="1:28" x14ac:dyDescent="0.2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6"/>
      <c r="Z1072" s="26"/>
      <c r="AA1072" s="26"/>
      <c r="AB1072" s="26"/>
    </row>
    <row r="1073" spans="1:28" x14ac:dyDescent="0.2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6"/>
      <c r="Z1073" s="26"/>
      <c r="AA1073" s="26"/>
      <c r="AB1073" s="26"/>
    </row>
    <row r="1074" spans="1:28" x14ac:dyDescent="0.2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6"/>
      <c r="Z1074" s="26"/>
      <c r="AA1074" s="26"/>
      <c r="AB1074" s="26"/>
    </row>
    <row r="1075" spans="1:28" x14ac:dyDescent="0.2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6"/>
      <c r="Z1075" s="26"/>
      <c r="AA1075" s="26"/>
      <c r="AB1075" s="26"/>
    </row>
    <row r="1076" spans="1:28" x14ac:dyDescent="0.2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6"/>
      <c r="Z1076" s="26"/>
      <c r="AA1076" s="26"/>
      <c r="AB1076" s="26"/>
    </row>
    <row r="1077" spans="1:28" x14ac:dyDescent="0.2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6"/>
      <c r="Z1077" s="26"/>
      <c r="AA1077" s="26"/>
      <c r="AB1077" s="26"/>
    </row>
    <row r="1078" spans="1:28" x14ac:dyDescent="0.2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6"/>
      <c r="Z1078" s="26"/>
      <c r="AA1078" s="26"/>
      <c r="AB1078" s="26"/>
    </row>
    <row r="1079" spans="1:28" x14ac:dyDescent="0.2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6"/>
      <c r="Z1079" s="26"/>
      <c r="AA1079" s="26"/>
      <c r="AB1079" s="26"/>
    </row>
    <row r="1080" spans="1:28" x14ac:dyDescent="0.2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6"/>
      <c r="Z1080" s="26"/>
      <c r="AA1080" s="26"/>
      <c r="AB1080" s="26"/>
    </row>
    <row r="1081" spans="1:28" x14ac:dyDescent="0.2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6"/>
      <c r="Z1081" s="26"/>
      <c r="AA1081" s="26"/>
      <c r="AB1081" s="26"/>
    </row>
    <row r="1082" spans="1:28" x14ac:dyDescent="0.2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6"/>
      <c r="Z1082" s="26"/>
      <c r="AA1082" s="26"/>
      <c r="AB1082" s="26"/>
    </row>
    <row r="1083" spans="1:28" x14ac:dyDescent="0.2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6"/>
      <c r="Z1083" s="26"/>
      <c r="AA1083" s="26"/>
      <c r="AB1083" s="26"/>
    </row>
    <row r="1084" spans="1:28" x14ac:dyDescent="0.2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6"/>
      <c r="Z1084" s="26"/>
      <c r="AA1084" s="26"/>
      <c r="AB1084" s="26"/>
    </row>
    <row r="1085" spans="1:28" x14ac:dyDescent="0.2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6"/>
      <c r="Z1085" s="26"/>
      <c r="AA1085" s="26"/>
      <c r="AB1085" s="26"/>
    </row>
    <row r="1086" spans="1:28" x14ac:dyDescent="0.2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6"/>
      <c r="Z1086" s="26"/>
      <c r="AA1086" s="26"/>
      <c r="AB1086" s="26"/>
    </row>
    <row r="1087" spans="1:28" x14ac:dyDescent="0.2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6"/>
      <c r="Z1087" s="26"/>
      <c r="AA1087" s="26"/>
      <c r="AB1087" s="26"/>
    </row>
    <row r="1088" spans="1:28" x14ac:dyDescent="0.2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6"/>
      <c r="Z1088" s="26"/>
      <c r="AA1088" s="26"/>
      <c r="AB1088" s="26"/>
    </row>
    <row r="1089" spans="1:28" x14ac:dyDescent="0.2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6"/>
      <c r="Z1089" s="26"/>
      <c r="AA1089" s="26"/>
      <c r="AB1089" s="26"/>
    </row>
    <row r="1090" spans="1:28" x14ac:dyDescent="0.2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6"/>
      <c r="Z1090" s="26"/>
      <c r="AA1090" s="26"/>
      <c r="AB1090" s="26"/>
    </row>
    <row r="1091" spans="1:28" x14ac:dyDescent="0.2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6"/>
      <c r="Z1091" s="26"/>
      <c r="AA1091" s="26"/>
      <c r="AB1091" s="26"/>
    </row>
    <row r="1092" spans="1:28" x14ac:dyDescent="0.2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6"/>
      <c r="Z1092" s="26"/>
      <c r="AA1092" s="26"/>
      <c r="AB1092" s="26"/>
    </row>
    <row r="1093" spans="1:28" x14ac:dyDescent="0.2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6"/>
      <c r="Z1093" s="26"/>
      <c r="AA1093" s="26"/>
      <c r="AB1093" s="26"/>
    </row>
    <row r="1094" spans="1:28" x14ac:dyDescent="0.2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6"/>
      <c r="Z1094" s="26"/>
      <c r="AA1094" s="26"/>
      <c r="AB1094" s="26"/>
    </row>
    <row r="1095" spans="1:28" x14ac:dyDescent="0.2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6"/>
      <c r="Z1095" s="26"/>
      <c r="AA1095" s="26"/>
      <c r="AB1095" s="26"/>
    </row>
    <row r="1096" spans="1:28" x14ac:dyDescent="0.2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6"/>
      <c r="Z1096" s="26"/>
      <c r="AA1096" s="26"/>
      <c r="AB1096" s="26"/>
    </row>
    <row r="1097" spans="1:28" x14ac:dyDescent="0.2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6"/>
      <c r="Z1097" s="26"/>
      <c r="AA1097" s="26"/>
      <c r="AB1097" s="26"/>
    </row>
    <row r="1098" spans="1:28" x14ac:dyDescent="0.2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6"/>
      <c r="Z1098" s="26"/>
      <c r="AA1098" s="26"/>
      <c r="AB1098" s="26"/>
    </row>
    <row r="1099" spans="1:28" x14ac:dyDescent="0.2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6"/>
      <c r="Z1099" s="26"/>
      <c r="AA1099" s="26"/>
      <c r="AB1099" s="26"/>
    </row>
    <row r="1100" spans="1:28" x14ac:dyDescent="0.2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6"/>
      <c r="Z1100" s="26"/>
      <c r="AA1100" s="26"/>
      <c r="AB1100" s="26"/>
    </row>
    <row r="1101" spans="1:28" x14ac:dyDescent="0.2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6"/>
      <c r="Z1101" s="26"/>
      <c r="AA1101" s="26"/>
      <c r="AB1101" s="26"/>
    </row>
    <row r="1102" spans="1:28" x14ac:dyDescent="0.2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6"/>
      <c r="Z1102" s="26"/>
      <c r="AA1102" s="26"/>
      <c r="AB1102" s="26"/>
    </row>
    <row r="1103" spans="1:28" x14ac:dyDescent="0.2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6"/>
      <c r="Z1103" s="26"/>
      <c r="AA1103" s="26"/>
      <c r="AB1103" s="26"/>
    </row>
    <row r="1104" spans="1:28" x14ac:dyDescent="0.2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6"/>
      <c r="Z1104" s="26"/>
      <c r="AA1104" s="26"/>
      <c r="AB1104" s="26"/>
    </row>
    <row r="1105" spans="1:28" x14ac:dyDescent="0.2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6"/>
      <c r="Z1105" s="26"/>
      <c r="AA1105" s="26"/>
      <c r="AB1105" s="26"/>
    </row>
    <row r="1106" spans="1:28" x14ac:dyDescent="0.2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6"/>
      <c r="Z1106" s="26"/>
      <c r="AA1106" s="26"/>
      <c r="AB1106" s="26"/>
    </row>
    <row r="1107" spans="1:28" x14ac:dyDescent="0.2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6"/>
      <c r="Z1107" s="26"/>
      <c r="AA1107" s="26"/>
      <c r="AB1107" s="26"/>
    </row>
    <row r="1108" spans="1:28" x14ac:dyDescent="0.2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6"/>
      <c r="Z1108" s="26"/>
      <c r="AA1108" s="26"/>
      <c r="AB1108" s="26"/>
    </row>
    <row r="1109" spans="1:28" x14ac:dyDescent="0.2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6"/>
      <c r="Z1109" s="26"/>
      <c r="AA1109" s="26"/>
      <c r="AB1109" s="26"/>
    </row>
    <row r="1110" spans="1:28" x14ac:dyDescent="0.2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6"/>
      <c r="Z1110" s="26"/>
      <c r="AA1110" s="26"/>
      <c r="AB1110" s="26"/>
    </row>
    <row r="1111" spans="1:28" x14ac:dyDescent="0.2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6"/>
      <c r="Z1111" s="26"/>
      <c r="AA1111" s="26"/>
      <c r="AB1111" s="26"/>
    </row>
    <row r="1112" spans="1:28" x14ac:dyDescent="0.2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6"/>
      <c r="Z1112" s="26"/>
      <c r="AA1112" s="26"/>
      <c r="AB1112" s="26"/>
    </row>
    <row r="1113" spans="1:28" x14ac:dyDescent="0.2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6"/>
      <c r="Z1113" s="26"/>
      <c r="AA1113" s="26"/>
      <c r="AB1113" s="26"/>
    </row>
    <row r="1114" spans="1:28" x14ac:dyDescent="0.2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6"/>
      <c r="Z1114" s="26"/>
      <c r="AA1114" s="26"/>
      <c r="AB1114" s="26"/>
    </row>
    <row r="1115" spans="1:28" x14ac:dyDescent="0.2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6"/>
      <c r="Z1115" s="26"/>
      <c r="AA1115" s="26"/>
      <c r="AB1115" s="26"/>
    </row>
    <row r="1116" spans="1:28" x14ac:dyDescent="0.2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6"/>
      <c r="Z1116" s="26"/>
      <c r="AA1116" s="26"/>
      <c r="AB1116" s="26"/>
    </row>
    <row r="1117" spans="1:28" x14ac:dyDescent="0.2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6"/>
      <c r="Z1117" s="26"/>
      <c r="AA1117" s="26"/>
      <c r="AB1117" s="26"/>
    </row>
    <row r="1118" spans="1:28" x14ac:dyDescent="0.2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6"/>
      <c r="Z1118" s="26"/>
      <c r="AA1118" s="26"/>
      <c r="AB1118" s="26"/>
    </row>
    <row r="1119" spans="1:28" x14ac:dyDescent="0.2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6"/>
      <c r="Z1119" s="26"/>
      <c r="AA1119" s="26"/>
      <c r="AB1119" s="26"/>
    </row>
    <row r="1120" spans="1:28" x14ac:dyDescent="0.2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6"/>
      <c r="Z1120" s="26"/>
      <c r="AA1120" s="26"/>
      <c r="AB1120" s="26"/>
    </row>
    <row r="1121" spans="1:28" x14ac:dyDescent="0.2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6"/>
      <c r="Z1121" s="26"/>
      <c r="AA1121" s="26"/>
      <c r="AB1121" s="26"/>
    </row>
    <row r="1122" spans="1:28" x14ac:dyDescent="0.2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6"/>
      <c r="Z1122" s="26"/>
      <c r="AA1122" s="26"/>
      <c r="AB1122" s="26"/>
    </row>
    <row r="1123" spans="1:28" x14ac:dyDescent="0.2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6"/>
      <c r="Z1123" s="26"/>
      <c r="AA1123" s="26"/>
      <c r="AB1123" s="26"/>
    </row>
    <row r="1124" spans="1:28" x14ac:dyDescent="0.2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6"/>
      <c r="Z1124" s="26"/>
      <c r="AA1124" s="26"/>
      <c r="AB1124" s="26"/>
    </row>
    <row r="1125" spans="1:28" x14ac:dyDescent="0.2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6"/>
      <c r="Z1125" s="26"/>
      <c r="AA1125" s="26"/>
      <c r="AB1125" s="26"/>
    </row>
    <row r="1126" spans="1:28" x14ac:dyDescent="0.2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6"/>
      <c r="Z1126" s="26"/>
      <c r="AA1126" s="26"/>
      <c r="AB1126" s="26"/>
    </row>
    <row r="1127" spans="1:28" x14ac:dyDescent="0.2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6"/>
      <c r="Z1127" s="26"/>
      <c r="AA1127" s="26"/>
      <c r="AB1127" s="26"/>
    </row>
    <row r="1128" spans="1:28" x14ac:dyDescent="0.2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6"/>
      <c r="Z1128" s="26"/>
      <c r="AA1128" s="26"/>
      <c r="AB1128" s="26"/>
    </row>
    <row r="1129" spans="1:28" x14ac:dyDescent="0.2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6"/>
      <c r="Z1129" s="26"/>
      <c r="AA1129" s="26"/>
      <c r="AB1129" s="26"/>
    </row>
    <row r="1130" spans="1:28" x14ac:dyDescent="0.2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6"/>
      <c r="Z1130" s="26"/>
      <c r="AA1130" s="26"/>
      <c r="AB1130" s="26"/>
    </row>
    <row r="1131" spans="1:28" x14ac:dyDescent="0.2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6"/>
      <c r="Z1131" s="26"/>
      <c r="AA1131" s="26"/>
      <c r="AB1131" s="26"/>
    </row>
    <row r="1132" spans="1:28" x14ac:dyDescent="0.2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6"/>
      <c r="Z1132" s="26"/>
      <c r="AA1132" s="26"/>
      <c r="AB1132" s="26"/>
    </row>
    <row r="1133" spans="1:28" x14ac:dyDescent="0.2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6"/>
      <c r="Z1133" s="26"/>
      <c r="AA1133" s="26"/>
      <c r="AB1133" s="26"/>
    </row>
    <row r="1134" spans="1:28" x14ac:dyDescent="0.2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6"/>
      <c r="Z1134" s="26"/>
      <c r="AA1134" s="26"/>
      <c r="AB1134" s="26"/>
    </row>
    <row r="1135" spans="1:28" x14ac:dyDescent="0.2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6"/>
      <c r="Z1135" s="26"/>
      <c r="AA1135" s="26"/>
      <c r="AB1135" s="26"/>
    </row>
    <row r="1136" spans="1:28" x14ac:dyDescent="0.2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6"/>
      <c r="Z1136" s="26"/>
      <c r="AA1136" s="26"/>
      <c r="AB1136" s="26"/>
    </row>
    <row r="1137" spans="1:28" x14ac:dyDescent="0.2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6"/>
      <c r="Z1137" s="26"/>
      <c r="AA1137" s="26"/>
      <c r="AB1137" s="26"/>
    </row>
    <row r="1138" spans="1:28" x14ac:dyDescent="0.2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6"/>
      <c r="Z1138" s="26"/>
      <c r="AA1138" s="26"/>
      <c r="AB1138" s="26"/>
    </row>
    <row r="1139" spans="1:28" x14ac:dyDescent="0.2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6"/>
      <c r="Z1139" s="26"/>
      <c r="AA1139" s="26"/>
      <c r="AB1139" s="26"/>
    </row>
    <row r="1140" spans="1:28" x14ac:dyDescent="0.2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6"/>
      <c r="Z1140" s="26"/>
      <c r="AA1140" s="26"/>
      <c r="AB1140" s="26"/>
    </row>
    <row r="1141" spans="1:28" x14ac:dyDescent="0.2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6"/>
      <c r="Z1141" s="26"/>
      <c r="AA1141" s="26"/>
      <c r="AB1141" s="26"/>
    </row>
    <row r="1142" spans="1:28" x14ac:dyDescent="0.2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6"/>
      <c r="Z1142" s="26"/>
      <c r="AA1142" s="26"/>
      <c r="AB1142" s="26"/>
    </row>
    <row r="1143" spans="1:28" x14ac:dyDescent="0.2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6"/>
      <c r="Z1143" s="26"/>
      <c r="AA1143" s="26"/>
      <c r="AB1143" s="26"/>
    </row>
    <row r="1144" spans="1:28" x14ac:dyDescent="0.2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6"/>
      <c r="Z1144" s="26"/>
      <c r="AA1144" s="26"/>
      <c r="AB1144" s="26"/>
    </row>
    <row r="1145" spans="1:28" x14ac:dyDescent="0.2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6"/>
      <c r="Z1145" s="26"/>
      <c r="AA1145" s="26"/>
      <c r="AB1145" s="26"/>
    </row>
    <row r="1146" spans="1:28" x14ac:dyDescent="0.2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6"/>
      <c r="Z1146" s="26"/>
      <c r="AA1146" s="26"/>
      <c r="AB1146" s="26"/>
    </row>
    <row r="1147" spans="1:28" x14ac:dyDescent="0.2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6"/>
      <c r="Z1147" s="26"/>
      <c r="AA1147" s="26"/>
      <c r="AB1147" s="26"/>
    </row>
    <row r="1148" spans="1:28" x14ac:dyDescent="0.2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6"/>
      <c r="Z1148" s="26"/>
      <c r="AA1148" s="26"/>
      <c r="AB1148" s="26"/>
    </row>
    <row r="1149" spans="1:28" x14ac:dyDescent="0.2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6"/>
      <c r="Z1149" s="26"/>
      <c r="AA1149" s="26"/>
      <c r="AB1149" s="26"/>
    </row>
    <row r="1150" spans="1:28" x14ac:dyDescent="0.2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6"/>
      <c r="Z1150" s="26"/>
      <c r="AA1150" s="26"/>
      <c r="AB1150" s="26"/>
    </row>
    <row r="1151" spans="1:28" x14ac:dyDescent="0.2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6"/>
      <c r="Z1151" s="26"/>
      <c r="AA1151" s="26"/>
      <c r="AB1151" s="26"/>
    </row>
    <row r="1152" spans="1:28" x14ac:dyDescent="0.2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6"/>
      <c r="Z1152" s="26"/>
      <c r="AA1152" s="26"/>
      <c r="AB1152" s="26"/>
    </row>
    <row r="1153" spans="1:28" x14ac:dyDescent="0.2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6"/>
      <c r="Z1153" s="26"/>
      <c r="AA1153" s="26"/>
      <c r="AB1153" s="26"/>
    </row>
    <row r="1154" spans="1:28" x14ac:dyDescent="0.2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6"/>
      <c r="Z1154" s="26"/>
      <c r="AA1154" s="26"/>
      <c r="AB1154" s="26"/>
    </row>
    <row r="1155" spans="1:28" x14ac:dyDescent="0.2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6"/>
      <c r="Z1155" s="26"/>
      <c r="AA1155" s="26"/>
      <c r="AB1155" s="26"/>
    </row>
    <row r="1156" spans="1:28" x14ac:dyDescent="0.2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6"/>
      <c r="Z1156" s="26"/>
      <c r="AA1156" s="26"/>
      <c r="AB1156" s="26"/>
    </row>
    <row r="1157" spans="1:28" x14ac:dyDescent="0.2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6"/>
      <c r="Z1157" s="26"/>
      <c r="AA1157" s="26"/>
      <c r="AB1157" s="26"/>
    </row>
    <row r="1158" spans="1:28" x14ac:dyDescent="0.2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6"/>
      <c r="Z1158" s="26"/>
      <c r="AA1158" s="26"/>
      <c r="AB1158" s="26"/>
    </row>
    <row r="1159" spans="1:28" x14ac:dyDescent="0.2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6"/>
      <c r="Z1159" s="26"/>
      <c r="AA1159" s="26"/>
      <c r="AB1159" s="26"/>
    </row>
    <row r="1160" spans="1:28" x14ac:dyDescent="0.2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6"/>
      <c r="Z1160" s="26"/>
      <c r="AA1160" s="26"/>
      <c r="AB1160" s="26"/>
    </row>
    <row r="1161" spans="1:28" x14ac:dyDescent="0.2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6"/>
      <c r="Z1161" s="26"/>
      <c r="AA1161" s="26"/>
      <c r="AB1161" s="26"/>
    </row>
    <row r="1162" spans="1:28" x14ac:dyDescent="0.2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6"/>
      <c r="Z1162" s="26"/>
      <c r="AA1162" s="26"/>
      <c r="AB1162" s="26"/>
    </row>
    <row r="1163" spans="1:28" x14ac:dyDescent="0.2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6"/>
      <c r="Z1163" s="26"/>
      <c r="AA1163" s="26"/>
      <c r="AB1163" s="26"/>
    </row>
    <row r="1164" spans="1:28" x14ac:dyDescent="0.2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6"/>
      <c r="Z1164" s="26"/>
      <c r="AA1164" s="26"/>
      <c r="AB1164" s="26"/>
    </row>
    <row r="1165" spans="1:28" x14ac:dyDescent="0.2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6"/>
      <c r="Z1165" s="26"/>
      <c r="AA1165" s="26"/>
      <c r="AB1165" s="26"/>
    </row>
    <row r="1166" spans="1:28" x14ac:dyDescent="0.2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6"/>
      <c r="Z1166" s="26"/>
      <c r="AA1166" s="26"/>
      <c r="AB1166" s="26"/>
    </row>
    <row r="1167" spans="1:28" x14ac:dyDescent="0.2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6"/>
      <c r="Z1167" s="26"/>
      <c r="AA1167" s="26"/>
      <c r="AB1167" s="26"/>
    </row>
    <row r="1168" spans="1:28" x14ac:dyDescent="0.2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6"/>
      <c r="Z1168" s="26"/>
      <c r="AA1168" s="26"/>
      <c r="AB1168" s="26"/>
    </row>
    <row r="1169" spans="1:28" x14ac:dyDescent="0.2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6"/>
      <c r="Z1169" s="26"/>
      <c r="AA1169" s="26"/>
      <c r="AB1169" s="26"/>
    </row>
    <row r="1170" spans="1:28" x14ac:dyDescent="0.2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6"/>
      <c r="Z1170" s="26"/>
      <c r="AA1170" s="26"/>
      <c r="AB1170" s="26"/>
    </row>
    <row r="1171" spans="1:28" x14ac:dyDescent="0.2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6"/>
      <c r="Z1171" s="26"/>
      <c r="AA1171" s="26"/>
      <c r="AB1171" s="26"/>
    </row>
    <row r="1172" spans="1:28" x14ac:dyDescent="0.2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6"/>
      <c r="Z1172" s="26"/>
      <c r="AA1172" s="26"/>
      <c r="AB1172" s="26"/>
    </row>
    <row r="1173" spans="1:28" x14ac:dyDescent="0.2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6"/>
      <c r="Z1173" s="26"/>
      <c r="AA1173" s="26"/>
      <c r="AB1173" s="26"/>
    </row>
    <row r="1174" spans="1:28" x14ac:dyDescent="0.2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6"/>
      <c r="Z1174" s="26"/>
      <c r="AA1174" s="26"/>
      <c r="AB1174" s="26"/>
    </row>
    <row r="1175" spans="1:28" x14ac:dyDescent="0.2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6"/>
      <c r="Z1175" s="26"/>
      <c r="AA1175" s="26"/>
      <c r="AB1175" s="26"/>
    </row>
    <row r="1176" spans="1:28" x14ac:dyDescent="0.2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6"/>
      <c r="Z1176" s="26"/>
      <c r="AA1176" s="26"/>
      <c r="AB1176" s="26"/>
    </row>
    <row r="1177" spans="1:28" x14ac:dyDescent="0.2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6"/>
      <c r="Z1177" s="26"/>
      <c r="AA1177" s="26"/>
      <c r="AB1177" s="26"/>
    </row>
    <row r="1178" spans="1:28" x14ac:dyDescent="0.2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6"/>
      <c r="Z1178" s="26"/>
      <c r="AA1178" s="26"/>
      <c r="AB1178" s="26"/>
    </row>
    <row r="1179" spans="1:28" x14ac:dyDescent="0.2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6"/>
      <c r="Z1179" s="26"/>
      <c r="AA1179" s="26"/>
      <c r="AB1179" s="26"/>
    </row>
    <row r="1180" spans="1:28" x14ac:dyDescent="0.2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6"/>
      <c r="Z1180" s="26"/>
      <c r="AA1180" s="26"/>
      <c r="AB1180" s="26"/>
    </row>
    <row r="1181" spans="1:28" x14ac:dyDescent="0.2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6"/>
      <c r="Z1181" s="26"/>
      <c r="AA1181" s="26"/>
      <c r="AB1181" s="26"/>
    </row>
    <row r="1182" spans="1:28" x14ac:dyDescent="0.2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6"/>
      <c r="Z1182" s="26"/>
      <c r="AA1182" s="26"/>
      <c r="AB1182" s="26"/>
    </row>
    <row r="1183" spans="1:28" x14ac:dyDescent="0.2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6"/>
      <c r="Z1183" s="26"/>
      <c r="AA1183" s="26"/>
      <c r="AB1183" s="26"/>
    </row>
    <row r="1184" spans="1:28" x14ac:dyDescent="0.2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6"/>
      <c r="Z1184" s="26"/>
      <c r="AA1184" s="26"/>
      <c r="AB1184" s="26"/>
    </row>
    <row r="1185" spans="1:28" x14ac:dyDescent="0.2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6"/>
      <c r="Z1185" s="26"/>
      <c r="AA1185" s="26"/>
      <c r="AB1185" s="26"/>
    </row>
    <row r="1186" spans="1:28" x14ac:dyDescent="0.2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6"/>
      <c r="Z1186" s="26"/>
      <c r="AA1186" s="26"/>
      <c r="AB1186" s="26"/>
    </row>
    <row r="1187" spans="1:28" x14ac:dyDescent="0.2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6"/>
      <c r="Z1187" s="26"/>
      <c r="AA1187" s="26"/>
      <c r="AB1187" s="26"/>
    </row>
    <row r="1188" spans="1:28" x14ac:dyDescent="0.2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6"/>
      <c r="Z1188" s="26"/>
      <c r="AA1188" s="26"/>
      <c r="AB1188" s="26"/>
    </row>
    <row r="1189" spans="1:28" x14ac:dyDescent="0.2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6"/>
      <c r="Z1189" s="26"/>
      <c r="AA1189" s="26"/>
      <c r="AB1189" s="26"/>
    </row>
    <row r="1190" spans="1:28" x14ac:dyDescent="0.2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6"/>
      <c r="Z1190" s="26"/>
      <c r="AA1190" s="26"/>
      <c r="AB1190" s="26"/>
    </row>
    <row r="1191" spans="1:28" x14ac:dyDescent="0.2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6"/>
      <c r="Z1191" s="26"/>
      <c r="AA1191" s="26"/>
      <c r="AB1191" s="26"/>
    </row>
    <row r="1192" spans="1:28" x14ac:dyDescent="0.2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6"/>
      <c r="Z1192" s="26"/>
      <c r="AA1192" s="26"/>
      <c r="AB1192" s="26"/>
    </row>
    <row r="1193" spans="1:28" x14ac:dyDescent="0.2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6"/>
      <c r="Z1193" s="26"/>
      <c r="AA1193" s="26"/>
      <c r="AB1193" s="26"/>
    </row>
    <row r="1194" spans="1:28" x14ac:dyDescent="0.2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6"/>
      <c r="Z1194" s="26"/>
      <c r="AA1194" s="26"/>
      <c r="AB1194" s="26"/>
    </row>
    <row r="1195" spans="1:28" x14ac:dyDescent="0.2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6"/>
      <c r="Z1195" s="26"/>
      <c r="AA1195" s="26"/>
      <c r="AB1195" s="26"/>
    </row>
    <row r="1196" spans="1:28" x14ac:dyDescent="0.2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6"/>
      <c r="Z1196" s="26"/>
      <c r="AA1196" s="26"/>
      <c r="AB1196" s="26"/>
    </row>
    <row r="1197" spans="1:28" x14ac:dyDescent="0.2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6"/>
      <c r="Z1197" s="26"/>
      <c r="AA1197" s="26"/>
      <c r="AB1197" s="26"/>
    </row>
    <row r="1198" spans="1:28" x14ac:dyDescent="0.2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6"/>
      <c r="Z1198" s="26"/>
      <c r="AA1198" s="26"/>
      <c r="AB1198" s="26"/>
    </row>
    <row r="1199" spans="1:28" x14ac:dyDescent="0.2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6"/>
      <c r="Z1199" s="26"/>
      <c r="AA1199" s="26"/>
      <c r="AB1199" s="26"/>
    </row>
    <row r="1200" spans="1:28" x14ac:dyDescent="0.2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6"/>
      <c r="Z1200" s="26"/>
      <c r="AA1200" s="26"/>
      <c r="AB1200" s="26"/>
    </row>
    <row r="1201" spans="1:28" x14ac:dyDescent="0.2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6"/>
      <c r="Z1201" s="26"/>
      <c r="AA1201" s="26"/>
      <c r="AB1201" s="26"/>
    </row>
    <row r="1202" spans="1:28" x14ac:dyDescent="0.2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6"/>
      <c r="Z1202" s="26"/>
      <c r="AA1202" s="26"/>
      <c r="AB1202" s="26"/>
    </row>
    <row r="1203" spans="1:28" x14ac:dyDescent="0.2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6"/>
      <c r="Z1203" s="26"/>
      <c r="AA1203" s="26"/>
      <c r="AB1203" s="26"/>
    </row>
    <row r="1204" spans="1:28" x14ac:dyDescent="0.2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6"/>
      <c r="Z1204" s="26"/>
      <c r="AA1204" s="26"/>
      <c r="AB1204" s="26"/>
    </row>
    <row r="1205" spans="1:28" x14ac:dyDescent="0.2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6"/>
      <c r="Z1205" s="26"/>
      <c r="AA1205" s="26"/>
      <c r="AB1205" s="26"/>
    </row>
    <row r="1206" spans="1:28" x14ac:dyDescent="0.2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6"/>
      <c r="Z1206" s="26"/>
      <c r="AA1206" s="26"/>
      <c r="AB1206" s="26"/>
    </row>
    <row r="1207" spans="1:28" x14ac:dyDescent="0.2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6"/>
      <c r="Z1207" s="26"/>
      <c r="AA1207" s="26"/>
      <c r="AB1207" s="26"/>
    </row>
    <row r="1208" spans="1:28" x14ac:dyDescent="0.2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6"/>
      <c r="Z1208" s="26"/>
      <c r="AA1208" s="26"/>
      <c r="AB1208" s="26"/>
    </row>
    <row r="1209" spans="1:28" x14ac:dyDescent="0.2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6"/>
      <c r="Z1209" s="26"/>
      <c r="AA1209" s="26"/>
      <c r="AB1209" s="26"/>
    </row>
    <row r="1210" spans="1:28" x14ac:dyDescent="0.2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6"/>
      <c r="Z1210" s="26"/>
      <c r="AA1210" s="26"/>
      <c r="AB1210" s="26"/>
    </row>
    <row r="1211" spans="1:28" x14ac:dyDescent="0.2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6"/>
      <c r="Z1211" s="26"/>
      <c r="AA1211" s="26"/>
      <c r="AB1211" s="26"/>
    </row>
    <row r="1212" spans="1:28" x14ac:dyDescent="0.2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6"/>
      <c r="Z1212" s="26"/>
      <c r="AA1212" s="26"/>
      <c r="AB1212" s="26"/>
    </row>
    <row r="1213" spans="1:28" x14ac:dyDescent="0.2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6"/>
      <c r="Z1213" s="26"/>
      <c r="AA1213" s="26"/>
      <c r="AB1213" s="26"/>
    </row>
    <row r="1214" spans="1:28" x14ac:dyDescent="0.2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6"/>
      <c r="Z1214" s="26"/>
      <c r="AA1214" s="26"/>
      <c r="AB1214" s="26"/>
    </row>
    <row r="1215" spans="1:28" x14ac:dyDescent="0.2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6"/>
      <c r="Z1215" s="26"/>
      <c r="AA1215" s="26"/>
      <c r="AB1215" s="26"/>
    </row>
    <row r="1216" spans="1:28" x14ac:dyDescent="0.2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6"/>
      <c r="Z1216" s="26"/>
      <c r="AA1216" s="26"/>
      <c r="AB1216" s="26"/>
    </row>
    <row r="1217" spans="1:28" x14ac:dyDescent="0.2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6"/>
      <c r="Z1217" s="26"/>
      <c r="AA1217" s="26"/>
      <c r="AB1217" s="26"/>
    </row>
    <row r="1218" spans="1:28" x14ac:dyDescent="0.2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6"/>
      <c r="Z1218" s="26"/>
      <c r="AA1218" s="26"/>
      <c r="AB1218" s="26"/>
    </row>
    <row r="1219" spans="1:28" x14ac:dyDescent="0.2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6"/>
      <c r="Z1219" s="26"/>
      <c r="AA1219" s="26"/>
      <c r="AB1219" s="26"/>
    </row>
    <row r="1220" spans="1:28" x14ac:dyDescent="0.2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6"/>
      <c r="Z1220" s="26"/>
      <c r="AA1220" s="26"/>
      <c r="AB1220" s="26"/>
    </row>
    <row r="1221" spans="1:28" x14ac:dyDescent="0.2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6"/>
      <c r="Z1221" s="26"/>
      <c r="AA1221" s="26"/>
      <c r="AB1221" s="26"/>
    </row>
    <row r="1222" spans="1:28" x14ac:dyDescent="0.2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6"/>
      <c r="Z1222" s="26"/>
      <c r="AA1222" s="26"/>
      <c r="AB1222" s="26"/>
    </row>
    <row r="1223" spans="1:28" x14ac:dyDescent="0.2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6"/>
      <c r="Z1223" s="26"/>
      <c r="AA1223" s="26"/>
      <c r="AB1223" s="26"/>
    </row>
    <row r="1224" spans="1:28" x14ac:dyDescent="0.2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6"/>
      <c r="Z1224" s="26"/>
      <c r="AA1224" s="26"/>
      <c r="AB1224" s="26"/>
    </row>
    <row r="1225" spans="1:28" x14ac:dyDescent="0.2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6"/>
      <c r="Z1225" s="26"/>
      <c r="AA1225" s="26"/>
      <c r="AB1225" s="26"/>
    </row>
    <row r="1226" spans="1:28" x14ac:dyDescent="0.2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6"/>
      <c r="Z1226" s="26"/>
      <c r="AA1226" s="26"/>
      <c r="AB1226" s="26"/>
    </row>
    <row r="1227" spans="1:28" x14ac:dyDescent="0.2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6"/>
      <c r="Z1227" s="26"/>
      <c r="AA1227" s="26"/>
      <c r="AB1227" s="26"/>
    </row>
    <row r="1228" spans="1:28" x14ac:dyDescent="0.2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6"/>
      <c r="Z1228" s="26"/>
      <c r="AA1228" s="26"/>
      <c r="AB1228" s="26"/>
    </row>
    <row r="1229" spans="1:28" x14ac:dyDescent="0.2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6"/>
      <c r="Z1229" s="26"/>
      <c r="AA1229" s="26"/>
      <c r="AB1229" s="26"/>
    </row>
    <row r="1230" spans="1:28" x14ac:dyDescent="0.2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6"/>
      <c r="Z1230" s="26"/>
      <c r="AA1230" s="26"/>
      <c r="AB1230" s="26"/>
    </row>
    <row r="1231" spans="1:28" x14ac:dyDescent="0.2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6"/>
      <c r="Z1231" s="26"/>
      <c r="AA1231" s="26"/>
      <c r="AB1231" s="26"/>
    </row>
    <row r="1232" spans="1:28" x14ac:dyDescent="0.2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6"/>
      <c r="Z1232" s="26"/>
      <c r="AA1232" s="26"/>
      <c r="AB1232" s="26"/>
    </row>
    <row r="1233" spans="1:28" x14ac:dyDescent="0.2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6"/>
      <c r="Z1233" s="26"/>
      <c r="AA1233" s="26"/>
      <c r="AB1233" s="26"/>
    </row>
    <row r="1234" spans="1:28" x14ac:dyDescent="0.2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6"/>
      <c r="Z1234" s="26"/>
      <c r="AA1234" s="26"/>
      <c r="AB1234" s="26"/>
    </row>
    <row r="1235" spans="1:28" x14ac:dyDescent="0.2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6"/>
      <c r="Z1235" s="26"/>
      <c r="AA1235" s="26"/>
      <c r="AB1235" s="26"/>
    </row>
    <row r="1236" spans="1:28" x14ac:dyDescent="0.2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6"/>
      <c r="Z1236" s="26"/>
      <c r="AA1236" s="26"/>
      <c r="AB1236" s="26"/>
    </row>
    <row r="1237" spans="1:28" x14ac:dyDescent="0.2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6"/>
      <c r="Z1237" s="26"/>
      <c r="AA1237" s="26"/>
      <c r="AB1237" s="26"/>
    </row>
    <row r="1238" spans="1:28" x14ac:dyDescent="0.2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6"/>
      <c r="Z1238" s="26"/>
      <c r="AA1238" s="26"/>
      <c r="AB1238" s="26"/>
    </row>
    <row r="1239" spans="1:28" x14ac:dyDescent="0.2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6"/>
      <c r="Z1239" s="26"/>
      <c r="AA1239" s="26"/>
      <c r="AB1239" s="26"/>
    </row>
    <row r="1240" spans="1:28" x14ac:dyDescent="0.2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6"/>
      <c r="Z1240" s="26"/>
      <c r="AA1240" s="26"/>
      <c r="AB1240" s="26"/>
    </row>
    <row r="1241" spans="1:28" x14ac:dyDescent="0.2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6"/>
      <c r="Z1241" s="26"/>
      <c r="AA1241" s="26"/>
      <c r="AB1241" s="26"/>
    </row>
    <row r="1242" spans="1:28" x14ac:dyDescent="0.2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6"/>
      <c r="Z1242" s="26"/>
      <c r="AA1242" s="26"/>
      <c r="AB1242" s="26"/>
    </row>
    <row r="1243" spans="1:28" x14ac:dyDescent="0.2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6"/>
      <c r="Z1243" s="26"/>
      <c r="AA1243" s="26"/>
      <c r="AB1243" s="26"/>
    </row>
    <row r="1244" spans="1:28" x14ac:dyDescent="0.2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6"/>
      <c r="Z1244" s="26"/>
      <c r="AA1244" s="26"/>
      <c r="AB1244" s="26"/>
    </row>
    <row r="1245" spans="1:28" x14ac:dyDescent="0.2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6"/>
      <c r="Z1245" s="26"/>
      <c r="AA1245" s="26"/>
      <c r="AB1245" s="26"/>
    </row>
    <row r="1246" spans="1:28" x14ac:dyDescent="0.2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6"/>
      <c r="Z1246" s="26"/>
      <c r="AA1246" s="26"/>
      <c r="AB1246" s="26"/>
    </row>
    <row r="1247" spans="1:28" x14ac:dyDescent="0.2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6"/>
      <c r="Z1247" s="26"/>
      <c r="AA1247" s="26"/>
      <c r="AB1247" s="26"/>
    </row>
    <row r="1248" spans="1:28" x14ac:dyDescent="0.2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6"/>
      <c r="Z1248" s="26"/>
      <c r="AA1248" s="26"/>
      <c r="AB1248" s="26"/>
    </row>
    <row r="1249" spans="1:28" x14ac:dyDescent="0.2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6"/>
      <c r="Z1249" s="26"/>
      <c r="AA1249" s="26"/>
      <c r="AB1249" s="26"/>
    </row>
    <row r="1250" spans="1:28" x14ac:dyDescent="0.2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6"/>
      <c r="Z1250" s="26"/>
      <c r="AA1250" s="26"/>
      <c r="AB1250" s="26"/>
    </row>
    <row r="1251" spans="1:28" x14ac:dyDescent="0.2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6"/>
      <c r="Z1251" s="26"/>
      <c r="AA1251" s="26"/>
      <c r="AB1251" s="26"/>
    </row>
    <row r="1252" spans="1:28" x14ac:dyDescent="0.2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6"/>
      <c r="Z1252" s="26"/>
      <c r="AA1252" s="26"/>
      <c r="AB1252" s="26"/>
    </row>
    <row r="1253" spans="1:28" x14ac:dyDescent="0.2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6"/>
      <c r="Z1253" s="26"/>
      <c r="AA1253" s="26"/>
      <c r="AB1253" s="26"/>
    </row>
    <row r="1254" spans="1:28" x14ac:dyDescent="0.2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6"/>
      <c r="Z1254" s="26"/>
      <c r="AA1254" s="26"/>
      <c r="AB1254" s="26"/>
    </row>
    <row r="1255" spans="1:28" x14ac:dyDescent="0.2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6"/>
      <c r="Z1255" s="26"/>
      <c r="AA1255" s="26"/>
      <c r="AB1255" s="26"/>
    </row>
    <row r="1256" spans="1:28" x14ac:dyDescent="0.2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6"/>
      <c r="Z1256" s="26"/>
      <c r="AA1256" s="26"/>
      <c r="AB1256" s="26"/>
    </row>
    <row r="1257" spans="1:28" x14ac:dyDescent="0.2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6"/>
      <c r="Z1257" s="26"/>
      <c r="AA1257" s="26"/>
      <c r="AB1257" s="26"/>
    </row>
    <row r="1258" spans="1:28" x14ac:dyDescent="0.2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6"/>
      <c r="Z1258" s="26"/>
      <c r="AA1258" s="26"/>
      <c r="AB1258" s="26"/>
    </row>
    <row r="1259" spans="1:28" x14ac:dyDescent="0.2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6"/>
      <c r="Z1259" s="26"/>
      <c r="AA1259" s="26"/>
      <c r="AB1259" s="26"/>
    </row>
    <row r="1260" spans="1:28" x14ac:dyDescent="0.2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6"/>
      <c r="Z1260" s="26"/>
      <c r="AA1260" s="26"/>
      <c r="AB1260" s="26"/>
    </row>
    <row r="1261" spans="1:28" x14ac:dyDescent="0.2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6"/>
      <c r="Z1261" s="26"/>
      <c r="AA1261" s="26"/>
      <c r="AB1261" s="26"/>
    </row>
    <row r="1262" spans="1:28" x14ac:dyDescent="0.2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6"/>
      <c r="Z1262" s="26"/>
      <c r="AA1262" s="26"/>
      <c r="AB1262" s="26"/>
    </row>
    <row r="1263" spans="1:28" x14ac:dyDescent="0.2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6"/>
      <c r="Z1263" s="26"/>
      <c r="AA1263" s="26"/>
      <c r="AB1263" s="26"/>
    </row>
    <row r="1264" spans="1:28" x14ac:dyDescent="0.2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6"/>
      <c r="Z1264" s="26"/>
      <c r="AA1264" s="26"/>
      <c r="AB1264" s="26"/>
    </row>
    <row r="1265" spans="1:28" x14ac:dyDescent="0.2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6"/>
      <c r="Z1265" s="26"/>
      <c r="AA1265" s="26"/>
      <c r="AB1265" s="26"/>
    </row>
    <row r="1266" spans="1:28" x14ac:dyDescent="0.2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6"/>
      <c r="Z1266" s="26"/>
      <c r="AA1266" s="26"/>
      <c r="AB1266" s="26"/>
    </row>
    <row r="1267" spans="1:28" x14ac:dyDescent="0.2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6"/>
      <c r="Z1267" s="26"/>
      <c r="AA1267" s="26"/>
      <c r="AB1267" s="26"/>
    </row>
    <row r="1268" spans="1:28" x14ac:dyDescent="0.2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6"/>
      <c r="Z1268" s="26"/>
      <c r="AA1268" s="26"/>
      <c r="AB1268" s="26"/>
    </row>
    <row r="1269" spans="1:28" x14ac:dyDescent="0.2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6"/>
      <c r="Z1269" s="26"/>
      <c r="AA1269" s="26"/>
      <c r="AB1269" s="26"/>
    </row>
    <row r="1270" spans="1:28" x14ac:dyDescent="0.2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6"/>
      <c r="Z1270" s="26"/>
      <c r="AA1270" s="26"/>
      <c r="AB1270" s="26"/>
    </row>
    <row r="1271" spans="1:28" x14ac:dyDescent="0.2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6"/>
      <c r="Z1271" s="26"/>
      <c r="AA1271" s="26"/>
      <c r="AB1271" s="26"/>
    </row>
    <row r="1272" spans="1:28" x14ac:dyDescent="0.2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6"/>
      <c r="Z1272" s="26"/>
      <c r="AA1272" s="26"/>
      <c r="AB1272" s="26"/>
    </row>
    <row r="1273" spans="1:28" x14ac:dyDescent="0.2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6"/>
      <c r="Z1273" s="26"/>
      <c r="AA1273" s="26"/>
      <c r="AB1273" s="26"/>
    </row>
    <row r="1274" spans="1:28" x14ac:dyDescent="0.2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6"/>
      <c r="Z1274" s="26"/>
      <c r="AA1274" s="26"/>
      <c r="AB1274" s="26"/>
    </row>
    <row r="1275" spans="1:28" x14ac:dyDescent="0.2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6"/>
      <c r="Z1275" s="26"/>
      <c r="AA1275" s="26"/>
      <c r="AB1275" s="26"/>
    </row>
    <row r="1276" spans="1:28" x14ac:dyDescent="0.2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6"/>
      <c r="Z1276" s="26"/>
      <c r="AA1276" s="26"/>
      <c r="AB1276" s="26"/>
    </row>
    <row r="1277" spans="1:28" x14ac:dyDescent="0.2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6"/>
      <c r="Z1277" s="26"/>
      <c r="AA1277" s="26"/>
      <c r="AB1277" s="26"/>
    </row>
    <row r="1278" spans="1:28" x14ac:dyDescent="0.2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6"/>
      <c r="Z1278" s="26"/>
      <c r="AA1278" s="26"/>
      <c r="AB1278" s="26"/>
    </row>
    <row r="1279" spans="1:28" x14ac:dyDescent="0.2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6"/>
      <c r="Z1279" s="26"/>
      <c r="AA1279" s="26"/>
      <c r="AB1279" s="26"/>
    </row>
    <row r="1280" spans="1:28" x14ac:dyDescent="0.2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6"/>
      <c r="Z1280" s="26"/>
      <c r="AA1280" s="26"/>
      <c r="AB1280" s="26"/>
    </row>
    <row r="1281" spans="1:28" x14ac:dyDescent="0.2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6"/>
      <c r="Z1281" s="26"/>
      <c r="AA1281" s="26"/>
      <c r="AB1281" s="26"/>
    </row>
    <row r="1282" spans="1:28" x14ac:dyDescent="0.2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6"/>
      <c r="Z1282" s="26"/>
      <c r="AA1282" s="26"/>
      <c r="AB1282" s="26"/>
    </row>
    <row r="1283" spans="1:28" x14ac:dyDescent="0.2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6"/>
      <c r="Z1283" s="26"/>
      <c r="AA1283" s="26"/>
      <c r="AB1283" s="26"/>
    </row>
    <row r="1284" spans="1:28" x14ac:dyDescent="0.2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6"/>
      <c r="Z1284" s="26"/>
      <c r="AA1284" s="26"/>
      <c r="AB1284" s="26"/>
    </row>
    <row r="1285" spans="1:28" x14ac:dyDescent="0.2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6"/>
      <c r="Z1285" s="26"/>
      <c r="AA1285" s="26"/>
      <c r="AB1285" s="26"/>
    </row>
    <row r="1286" spans="1:28" x14ac:dyDescent="0.2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6"/>
      <c r="Z1286" s="26"/>
      <c r="AA1286" s="26"/>
      <c r="AB1286" s="26"/>
    </row>
    <row r="1287" spans="1:28" x14ac:dyDescent="0.2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6"/>
      <c r="Z1287" s="26"/>
      <c r="AA1287" s="26"/>
      <c r="AB1287" s="26"/>
    </row>
    <row r="1288" spans="1:28" x14ac:dyDescent="0.2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6"/>
      <c r="Z1288" s="26"/>
      <c r="AA1288" s="26"/>
      <c r="AB1288" s="26"/>
    </row>
    <row r="1289" spans="1:28" x14ac:dyDescent="0.2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6"/>
      <c r="Z1289" s="26"/>
      <c r="AA1289" s="26"/>
      <c r="AB1289" s="26"/>
    </row>
    <row r="1290" spans="1:28" x14ac:dyDescent="0.2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6"/>
      <c r="Z1290" s="26"/>
      <c r="AA1290" s="26"/>
      <c r="AB1290" s="26"/>
    </row>
    <row r="1291" spans="1:28" x14ac:dyDescent="0.2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6"/>
      <c r="Z1291" s="26"/>
      <c r="AA1291" s="26"/>
      <c r="AB1291" s="26"/>
    </row>
    <row r="1292" spans="1:28" x14ac:dyDescent="0.2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6"/>
      <c r="Z1292" s="26"/>
      <c r="AA1292" s="26"/>
      <c r="AB1292" s="26"/>
    </row>
    <row r="1293" spans="1:28" x14ac:dyDescent="0.2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6"/>
      <c r="Z1293" s="26"/>
      <c r="AA1293" s="26"/>
      <c r="AB1293" s="26"/>
    </row>
    <row r="1294" spans="1:28" x14ac:dyDescent="0.2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6"/>
      <c r="Z1294" s="26"/>
      <c r="AA1294" s="26"/>
      <c r="AB1294" s="26"/>
    </row>
    <row r="1295" spans="1:28" x14ac:dyDescent="0.2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6"/>
      <c r="Z1295" s="26"/>
      <c r="AA1295" s="26"/>
      <c r="AB1295" s="26"/>
    </row>
    <row r="1296" spans="1:28" x14ac:dyDescent="0.2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6"/>
      <c r="Z1296" s="26"/>
      <c r="AA1296" s="26"/>
      <c r="AB1296" s="26"/>
    </row>
    <row r="1297" spans="1:28" x14ac:dyDescent="0.2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6"/>
      <c r="Z1297" s="26"/>
      <c r="AA1297" s="26"/>
      <c r="AB1297" s="26"/>
    </row>
    <row r="1298" spans="1:28" x14ac:dyDescent="0.2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6"/>
      <c r="Z1298" s="26"/>
      <c r="AA1298" s="26"/>
      <c r="AB1298" s="26"/>
    </row>
    <row r="1299" spans="1:28" x14ac:dyDescent="0.2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6"/>
      <c r="Z1299" s="26"/>
      <c r="AA1299" s="26"/>
      <c r="AB1299" s="26"/>
    </row>
    <row r="1300" spans="1:28" x14ac:dyDescent="0.2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6"/>
      <c r="Z1300" s="26"/>
      <c r="AA1300" s="26"/>
      <c r="AB1300" s="26"/>
    </row>
    <row r="1301" spans="1:28" x14ac:dyDescent="0.2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6"/>
      <c r="Z1301" s="26"/>
      <c r="AA1301" s="26"/>
      <c r="AB1301" s="26"/>
    </row>
    <row r="1302" spans="1:28" x14ac:dyDescent="0.2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6"/>
      <c r="Z1302" s="26"/>
      <c r="AA1302" s="26"/>
      <c r="AB1302" s="26"/>
    </row>
    <row r="1303" spans="1:28" x14ac:dyDescent="0.2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6"/>
      <c r="Z1303" s="26"/>
      <c r="AA1303" s="26"/>
      <c r="AB1303" s="26"/>
    </row>
    <row r="1304" spans="1:28" x14ac:dyDescent="0.2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6"/>
      <c r="Z1304" s="26"/>
      <c r="AA1304" s="26"/>
      <c r="AB1304" s="26"/>
    </row>
    <row r="1305" spans="1:28" x14ac:dyDescent="0.2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6"/>
      <c r="Z1305" s="26"/>
      <c r="AA1305" s="26"/>
      <c r="AB1305" s="26"/>
    </row>
    <row r="1306" spans="1:28" x14ac:dyDescent="0.2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6"/>
      <c r="Z1306" s="26"/>
      <c r="AA1306" s="26"/>
      <c r="AB1306" s="26"/>
    </row>
    <row r="1307" spans="1:28" x14ac:dyDescent="0.2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6"/>
      <c r="Z1307" s="26"/>
      <c r="AA1307" s="26"/>
      <c r="AB1307" s="26"/>
    </row>
    <row r="1308" spans="1:28" x14ac:dyDescent="0.2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6"/>
      <c r="Z1308" s="26"/>
      <c r="AA1308" s="26"/>
      <c r="AB1308" s="26"/>
    </row>
    <row r="1309" spans="1:28" x14ac:dyDescent="0.2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6"/>
      <c r="Z1309" s="26"/>
      <c r="AA1309" s="26"/>
      <c r="AB1309" s="26"/>
    </row>
    <row r="1310" spans="1:28" x14ac:dyDescent="0.2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6"/>
      <c r="Z1310" s="26"/>
      <c r="AA1310" s="26"/>
      <c r="AB1310" s="26"/>
    </row>
    <row r="1311" spans="1:28" x14ac:dyDescent="0.2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6"/>
      <c r="Z1311" s="26"/>
      <c r="AA1311" s="26"/>
      <c r="AB1311" s="26"/>
    </row>
    <row r="1312" spans="1:28" x14ac:dyDescent="0.2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6"/>
      <c r="Z1312" s="26"/>
      <c r="AA1312" s="26"/>
      <c r="AB1312" s="26"/>
    </row>
    <row r="1313" spans="1:28" x14ac:dyDescent="0.2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6"/>
      <c r="Z1313" s="26"/>
      <c r="AA1313" s="26"/>
      <c r="AB1313" s="26"/>
    </row>
    <row r="1314" spans="1:28" x14ac:dyDescent="0.2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6"/>
      <c r="Z1314" s="26"/>
      <c r="AA1314" s="26"/>
      <c r="AB1314" s="26"/>
    </row>
    <row r="1315" spans="1:28" x14ac:dyDescent="0.2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6"/>
      <c r="Z1315" s="26"/>
      <c r="AA1315" s="26"/>
      <c r="AB1315" s="26"/>
    </row>
    <row r="1316" spans="1:28" x14ac:dyDescent="0.2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6"/>
      <c r="Z1316" s="26"/>
      <c r="AA1316" s="26"/>
      <c r="AB1316" s="26"/>
    </row>
    <row r="1317" spans="1:28" x14ac:dyDescent="0.2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6"/>
      <c r="Z1317" s="26"/>
      <c r="AA1317" s="26"/>
      <c r="AB1317" s="26"/>
    </row>
    <row r="1318" spans="1:28" x14ac:dyDescent="0.2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6"/>
      <c r="Z1318" s="26"/>
      <c r="AA1318" s="26"/>
      <c r="AB1318" s="26"/>
    </row>
    <row r="1319" spans="1:28" x14ac:dyDescent="0.2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6"/>
      <c r="Z1319" s="26"/>
      <c r="AA1319" s="26"/>
      <c r="AB1319" s="26"/>
    </row>
    <row r="1320" spans="1:28" x14ac:dyDescent="0.2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6"/>
      <c r="Z1320" s="26"/>
      <c r="AA1320" s="26"/>
      <c r="AB1320" s="26"/>
    </row>
    <row r="1321" spans="1:28" x14ac:dyDescent="0.2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6"/>
      <c r="Z1321" s="26"/>
      <c r="AA1321" s="26"/>
      <c r="AB1321" s="26"/>
    </row>
    <row r="1322" spans="1:28" x14ac:dyDescent="0.2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6"/>
      <c r="Z1322" s="26"/>
      <c r="AA1322" s="26"/>
      <c r="AB1322" s="26"/>
    </row>
    <row r="1323" spans="1:28" x14ac:dyDescent="0.2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6"/>
      <c r="Z1323" s="26"/>
      <c r="AA1323" s="26"/>
      <c r="AB1323" s="26"/>
    </row>
    <row r="1324" spans="1:28" x14ac:dyDescent="0.2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6"/>
      <c r="Z1324" s="26"/>
      <c r="AA1324" s="26"/>
      <c r="AB1324" s="26"/>
    </row>
    <row r="1325" spans="1:28" x14ac:dyDescent="0.2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6"/>
      <c r="Z1325" s="26"/>
      <c r="AA1325" s="26"/>
      <c r="AB1325" s="26"/>
    </row>
    <row r="1326" spans="1:28" x14ac:dyDescent="0.2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6"/>
      <c r="Z1326" s="26"/>
      <c r="AA1326" s="26"/>
      <c r="AB1326" s="26"/>
    </row>
    <row r="1327" spans="1:28" x14ac:dyDescent="0.2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6"/>
      <c r="Z1327" s="26"/>
      <c r="AA1327" s="26"/>
      <c r="AB1327" s="26"/>
    </row>
    <row r="1328" spans="1:28" x14ac:dyDescent="0.2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6"/>
      <c r="Z1328" s="26"/>
      <c r="AA1328" s="26"/>
      <c r="AB1328" s="26"/>
    </row>
    <row r="1329" spans="1:28" x14ac:dyDescent="0.2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6"/>
      <c r="Z1329" s="26"/>
      <c r="AA1329" s="26"/>
      <c r="AB1329" s="26"/>
    </row>
    <row r="1330" spans="1:28" x14ac:dyDescent="0.2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6"/>
      <c r="Z1330" s="26"/>
      <c r="AA1330" s="26"/>
      <c r="AB1330" s="26"/>
    </row>
    <row r="1331" spans="1:28" x14ac:dyDescent="0.2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6"/>
      <c r="Z1331" s="26"/>
      <c r="AA1331" s="26"/>
      <c r="AB1331" s="26"/>
    </row>
    <row r="1332" spans="1:28" x14ac:dyDescent="0.2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6"/>
      <c r="Z1332" s="26"/>
      <c r="AA1332" s="26"/>
      <c r="AB1332" s="26"/>
    </row>
    <row r="1333" spans="1:28" x14ac:dyDescent="0.2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6"/>
      <c r="Z1333" s="26"/>
      <c r="AA1333" s="26"/>
      <c r="AB1333" s="26"/>
    </row>
    <row r="1334" spans="1:28" x14ac:dyDescent="0.2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6"/>
      <c r="Z1334" s="26"/>
      <c r="AA1334" s="26"/>
      <c r="AB1334" s="26"/>
    </row>
    <row r="1335" spans="1:28" x14ac:dyDescent="0.2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6"/>
      <c r="Z1335" s="26"/>
      <c r="AA1335" s="26"/>
      <c r="AB1335" s="26"/>
    </row>
    <row r="1336" spans="1:28" x14ac:dyDescent="0.2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6"/>
      <c r="Z1336" s="26"/>
      <c r="AA1336" s="26"/>
      <c r="AB1336" s="26"/>
    </row>
    <row r="1337" spans="1:28" x14ac:dyDescent="0.2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6"/>
      <c r="Z1337" s="26"/>
      <c r="AA1337" s="26"/>
      <c r="AB1337" s="26"/>
    </row>
    <row r="1338" spans="1:28" x14ac:dyDescent="0.2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6"/>
      <c r="Z1338" s="26"/>
      <c r="AA1338" s="26"/>
      <c r="AB1338" s="26"/>
    </row>
    <row r="1339" spans="1:28" x14ac:dyDescent="0.2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6"/>
      <c r="Z1339" s="26"/>
      <c r="AA1339" s="26"/>
      <c r="AB1339" s="26"/>
    </row>
    <row r="1340" spans="1:28" x14ac:dyDescent="0.2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6"/>
      <c r="Z1340" s="26"/>
      <c r="AA1340" s="26"/>
      <c r="AB1340" s="26"/>
    </row>
    <row r="1341" spans="1:28" x14ac:dyDescent="0.2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6"/>
      <c r="Z1341" s="26"/>
      <c r="AA1341" s="26"/>
      <c r="AB1341" s="26"/>
    </row>
    <row r="1342" spans="1:28" x14ac:dyDescent="0.2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6"/>
      <c r="Z1342" s="26"/>
      <c r="AA1342" s="26"/>
      <c r="AB1342" s="26"/>
    </row>
    <row r="1343" spans="1:28" x14ac:dyDescent="0.2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6"/>
      <c r="Z1343" s="26"/>
      <c r="AA1343" s="26"/>
      <c r="AB1343" s="26"/>
    </row>
    <row r="1344" spans="1:28" x14ac:dyDescent="0.2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6"/>
      <c r="Z1344" s="26"/>
      <c r="AA1344" s="26"/>
      <c r="AB1344" s="26"/>
    </row>
  </sheetData>
  <autoFilter ref="A9:AB669" xr:uid="{00000000-0009-0000-0000-000001000000}">
    <sortState xmlns:xlrd2="http://schemas.microsoft.com/office/spreadsheetml/2017/richdata2" ref="A10:AB668">
      <sortCondition ref="C10:C668"/>
    </sortState>
  </autoFilter>
  <sortState xmlns:xlrd2="http://schemas.microsoft.com/office/spreadsheetml/2017/richdata2" ref="A10:AB668">
    <sortCondition ref="A10:A668"/>
    <sortCondition ref="B10:B668"/>
    <sortCondition ref="C10:C668"/>
    <sortCondition ref="D10:D668"/>
    <sortCondition ref="E10:E668"/>
    <sortCondition ref="F10:F668"/>
  </sortState>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439"/>
  <sheetViews>
    <sheetView zoomScale="80" zoomScaleNormal="80" workbookViewId="0">
      <selection activeCell="A9" sqref="A9"/>
    </sheetView>
  </sheetViews>
  <sheetFormatPr baseColWidth="10" defaultColWidth="11.42578125" defaultRowHeight="15" outlineLevelRow="2" x14ac:dyDescent="0.25"/>
  <cols>
    <col min="1" max="1" width="20.7109375" customWidth="1"/>
    <col min="2" max="2" width="25.42578125" customWidth="1"/>
    <col min="3" max="3" width="16.28515625" customWidth="1"/>
    <col min="4" max="4" width="21.5703125" customWidth="1"/>
    <col min="5" max="5" width="9.42578125" bestFit="1" customWidth="1"/>
    <col min="6" max="6" width="6.140625" style="2" customWidth="1"/>
    <col min="7" max="7" width="5.7109375" customWidth="1"/>
    <col min="8" max="8" width="6.42578125" customWidth="1"/>
    <col min="9" max="9" width="38.5703125" customWidth="1"/>
    <col min="10" max="10" width="24" style="27" customWidth="1"/>
    <col min="11" max="11" width="26" bestFit="1" customWidth="1"/>
    <col min="12" max="12" width="22.28515625" customWidth="1"/>
    <col min="13" max="13" width="21.7109375" customWidth="1"/>
    <col min="14" max="14" width="25.5703125" customWidth="1"/>
    <col min="15" max="15" width="26.42578125" bestFit="1" customWidth="1"/>
    <col min="16" max="16" width="23" bestFit="1" customWidth="1"/>
    <col min="17" max="17" width="27.85546875" style="4" bestFit="1" customWidth="1"/>
    <col min="18" max="18" width="19.7109375" style="5" customWidth="1"/>
    <col min="19" max="20" width="20.42578125" style="5" bestFit="1" customWidth="1"/>
    <col min="21" max="21" width="19.5703125" customWidth="1"/>
    <col min="22" max="22" width="24.140625" style="6" bestFit="1" customWidth="1"/>
    <col min="23" max="23" width="23.85546875" style="6" bestFit="1" customWidth="1"/>
    <col min="24" max="24" width="26" style="5" bestFit="1" customWidth="1"/>
    <col min="25" max="25" width="33" style="5" customWidth="1"/>
    <col min="26" max="27" width="31.42578125" style="5" customWidth="1"/>
    <col min="28" max="28" width="31.285156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c r="D1" s="1"/>
      <c r="E1" s="1"/>
      <c r="J1" s="3"/>
      <c r="K1" s="3"/>
      <c r="L1" s="3"/>
    </row>
    <row r="2" spans="1:29" x14ac:dyDescent="0.25">
      <c r="B2" s="1"/>
      <c r="D2" s="1"/>
      <c r="E2" s="1"/>
      <c r="J2"/>
      <c r="Q2" s="7"/>
      <c r="R2" s="8"/>
      <c r="S2" s="8"/>
    </row>
    <row r="3" spans="1:29" x14ac:dyDescent="0.25">
      <c r="B3" s="1"/>
      <c r="D3" s="1"/>
      <c r="E3" s="1"/>
      <c r="J3"/>
    </row>
    <row r="4" spans="1:29" x14ac:dyDescent="0.25">
      <c r="J4"/>
    </row>
    <row r="5" spans="1:29" ht="39" customHeight="1" x14ac:dyDescent="0.3">
      <c r="A5" s="42" t="s">
        <v>454</v>
      </c>
      <c r="B5" s="42"/>
      <c r="C5" s="42"/>
      <c r="D5" s="42"/>
      <c r="E5" s="42"/>
      <c r="F5" s="42"/>
      <c r="G5" s="42"/>
      <c r="H5" s="42"/>
      <c r="I5" s="42"/>
      <c r="J5" s="42"/>
      <c r="K5" s="42"/>
      <c r="L5" s="42"/>
      <c r="M5" s="42"/>
      <c r="N5" s="42"/>
      <c r="O5" s="42"/>
      <c r="P5" s="42"/>
      <c r="Q5" s="42"/>
      <c r="R5" s="42"/>
      <c r="S5" s="42"/>
      <c r="T5" s="42"/>
    </row>
    <row r="6" spans="1:29" ht="15.75" x14ac:dyDescent="0.25">
      <c r="A6" s="43" t="s">
        <v>0</v>
      </c>
      <c r="B6" s="43"/>
      <c r="C6" s="43"/>
      <c r="D6" s="43"/>
      <c r="E6" s="43"/>
      <c r="F6" s="43"/>
      <c r="G6" s="43"/>
      <c r="H6" s="43"/>
      <c r="I6" s="43"/>
      <c r="J6" s="43"/>
      <c r="K6" s="43"/>
      <c r="L6" s="43"/>
      <c r="M6" s="43"/>
      <c r="N6" s="43"/>
      <c r="O6" s="43"/>
      <c r="P6" s="43"/>
      <c r="Q6" s="43"/>
      <c r="R6" s="43"/>
      <c r="S6" s="43"/>
      <c r="T6" s="43"/>
    </row>
    <row r="7" spans="1:29" x14ac:dyDescent="0.25">
      <c r="A7" s="44" t="s">
        <v>452</v>
      </c>
      <c r="B7" s="44"/>
      <c r="C7" s="44"/>
      <c r="D7" s="44"/>
      <c r="E7" s="44"/>
      <c r="F7" s="44"/>
      <c r="G7" s="44"/>
      <c r="H7" s="44"/>
      <c r="I7" s="44"/>
      <c r="J7" s="44"/>
      <c r="K7" s="44"/>
      <c r="L7" s="44"/>
      <c r="M7" s="44"/>
      <c r="N7" s="44"/>
      <c r="O7" s="44"/>
      <c r="P7" s="44"/>
      <c r="Q7" s="44"/>
      <c r="R7" s="44"/>
      <c r="S7" s="44"/>
      <c r="T7" s="44"/>
    </row>
    <row r="8" spans="1:29" ht="15.75" thickBot="1" x14ac:dyDescent="0.3">
      <c r="A8" t="s">
        <v>1</v>
      </c>
      <c r="F8"/>
      <c r="J8"/>
      <c r="Q8"/>
      <c r="R8"/>
      <c r="S8"/>
      <c r="T8"/>
      <c r="V8"/>
      <c r="W8"/>
      <c r="X8"/>
      <c r="Y8"/>
      <c r="Z8"/>
      <c r="AA8"/>
    </row>
    <row r="9" spans="1:29" ht="135.75" customHeight="1" x14ac:dyDescent="0.25">
      <c r="A9" s="9" t="s">
        <v>2</v>
      </c>
      <c r="B9" s="10" t="s">
        <v>3</v>
      </c>
      <c r="C9" s="10" t="s">
        <v>4</v>
      </c>
      <c r="D9" s="10" t="s">
        <v>5</v>
      </c>
      <c r="E9" s="10" t="s">
        <v>6</v>
      </c>
      <c r="F9" s="10" t="s">
        <v>7</v>
      </c>
      <c r="G9" s="10" t="s">
        <v>8</v>
      </c>
      <c r="H9" s="10" t="s">
        <v>9</v>
      </c>
      <c r="I9" s="10" t="s">
        <v>10</v>
      </c>
      <c r="J9" s="10" t="s">
        <v>11</v>
      </c>
      <c r="K9" s="10" t="s">
        <v>12</v>
      </c>
      <c r="L9" s="10" t="s">
        <v>13</v>
      </c>
      <c r="M9" s="10" t="s">
        <v>14</v>
      </c>
      <c r="N9" s="10" t="s">
        <v>469</v>
      </c>
      <c r="O9" s="10" t="s">
        <v>15</v>
      </c>
      <c r="P9" s="11" t="s">
        <v>16</v>
      </c>
      <c r="Q9" s="10" t="s">
        <v>17</v>
      </c>
      <c r="R9" s="10" t="s">
        <v>18</v>
      </c>
      <c r="S9" s="10" t="s">
        <v>19</v>
      </c>
      <c r="T9" s="10" t="s">
        <v>20</v>
      </c>
      <c r="U9" s="10" t="s">
        <v>21</v>
      </c>
      <c r="V9" s="10" t="s">
        <v>22</v>
      </c>
      <c r="W9" s="10" t="s">
        <v>23</v>
      </c>
      <c r="X9" s="11" t="s">
        <v>24</v>
      </c>
      <c r="Y9" s="12" t="s">
        <v>25</v>
      </c>
      <c r="Z9" s="12" t="s">
        <v>26</v>
      </c>
      <c r="AA9" s="12" t="s">
        <v>27</v>
      </c>
      <c r="AB9" s="13" t="s">
        <v>28</v>
      </c>
      <c r="AC9" s="14"/>
    </row>
    <row r="10" spans="1:29" outlineLevel="2" x14ac:dyDescent="0.25">
      <c r="A10" s="15" t="s">
        <v>29</v>
      </c>
      <c r="B10" s="16" t="s">
        <v>30</v>
      </c>
      <c r="C10" s="16" t="s">
        <v>31</v>
      </c>
      <c r="D10" s="16" t="s">
        <v>32</v>
      </c>
      <c r="E10" s="16"/>
      <c r="F10" s="16" t="s">
        <v>33</v>
      </c>
      <c r="G10" s="16">
        <v>1111</v>
      </c>
      <c r="H10" s="16">
        <v>3480</v>
      </c>
      <c r="I10" s="17" t="s">
        <v>34</v>
      </c>
      <c r="J10" s="18">
        <v>3491626363</v>
      </c>
      <c r="K10" s="19">
        <v>3491626363</v>
      </c>
      <c r="L10" s="19">
        <v>0</v>
      </c>
      <c r="M10" s="19">
        <v>0</v>
      </c>
      <c r="N10" s="19">
        <v>0</v>
      </c>
      <c r="O10" s="19">
        <v>3491626363</v>
      </c>
      <c r="P10" s="19">
        <v>0</v>
      </c>
      <c r="Q10" s="19">
        <v>0</v>
      </c>
      <c r="R10" s="19">
        <v>0</v>
      </c>
      <c r="S10" s="19">
        <v>883893884.51999998</v>
      </c>
      <c r="T10" s="19">
        <v>883893884.51999998</v>
      </c>
      <c r="U10" s="19">
        <v>2607732478.48</v>
      </c>
      <c r="V10" s="19">
        <v>2607732478.48</v>
      </c>
      <c r="W10" s="19">
        <v>0</v>
      </c>
      <c r="X10" s="19">
        <v>2607732478.48</v>
      </c>
      <c r="Y10" s="20">
        <f>IF($S10=0,0,$S10/$K10)</f>
        <v>0.25314675530189312</v>
      </c>
      <c r="Z10" s="20">
        <f>IF($S10=0,0,$S10/$O10)</f>
        <v>0.25314675530189312</v>
      </c>
      <c r="AA10" s="20">
        <f>((P10+Q10+R10)/(O10))</f>
        <v>0</v>
      </c>
      <c r="AB10" s="21">
        <f>Z10+AA10</f>
        <v>0.25314675530189312</v>
      </c>
    </row>
    <row r="11" spans="1:29" outlineLevel="2" x14ac:dyDescent="0.25">
      <c r="A11" s="15" t="s">
        <v>198</v>
      </c>
      <c r="B11" s="16" t="s">
        <v>30</v>
      </c>
      <c r="C11" s="16" t="s">
        <v>31</v>
      </c>
      <c r="D11" s="16" t="s">
        <v>32</v>
      </c>
      <c r="E11" s="16"/>
      <c r="F11" s="16" t="s">
        <v>33</v>
      </c>
      <c r="G11" s="16">
        <v>1111</v>
      </c>
      <c r="H11" s="16">
        <v>3480</v>
      </c>
      <c r="I11" s="17" t="s">
        <v>34</v>
      </c>
      <c r="J11" s="18">
        <v>5369634384</v>
      </c>
      <c r="K11" s="19">
        <v>5369634384</v>
      </c>
      <c r="L11" s="19">
        <v>0</v>
      </c>
      <c r="M11" s="19">
        <v>0</v>
      </c>
      <c r="N11" s="19">
        <v>0</v>
      </c>
      <c r="O11" s="19">
        <v>5369634384</v>
      </c>
      <c r="P11" s="19">
        <v>0</v>
      </c>
      <c r="Q11" s="19">
        <v>0</v>
      </c>
      <c r="R11" s="19">
        <v>0</v>
      </c>
      <c r="S11" s="19">
        <v>1257162852.6700001</v>
      </c>
      <c r="T11" s="19">
        <v>1257162852.6700001</v>
      </c>
      <c r="U11" s="19">
        <v>4112471531.3299999</v>
      </c>
      <c r="V11" s="19">
        <v>4112471531.3299999</v>
      </c>
      <c r="W11" s="19">
        <v>0</v>
      </c>
      <c r="X11" s="19">
        <v>4112471531.3299999</v>
      </c>
      <c r="Y11" s="20">
        <f t="shared" ref="Y11:Y74" si="0">IF($S11=0,0,$S11/$K11)</f>
        <v>0.23412447901778782</v>
      </c>
      <c r="Z11" s="20">
        <f t="shared" ref="Z11:Z74" si="1">IF($S11=0,0,$S11/$O11)</f>
        <v>0.23412447901778782</v>
      </c>
      <c r="AA11" s="20">
        <f t="shared" ref="AA11:AA74" si="2">((P11+Q11+R11)/(O11))</f>
        <v>0</v>
      </c>
      <c r="AB11" s="21">
        <f t="shared" ref="AB11:AB74" si="3">Z11+AA11</f>
        <v>0.23412447901778782</v>
      </c>
    </row>
    <row r="12" spans="1:29" outlineLevel="2" x14ac:dyDescent="0.25">
      <c r="A12" s="15" t="s">
        <v>262</v>
      </c>
      <c r="B12" s="16" t="s">
        <v>263</v>
      </c>
      <c r="C12" s="16" t="s">
        <v>31</v>
      </c>
      <c r="D12" s="16" t="s">
        <v>32</v>
      </c>
      <c r="E12" s="16"/>
      <c r="F12" s="16" t="s">
        <v>33</v>
      </c>
      <c r="G12" s="16">
        <v>1111</v>
      </c>
      <c r="H12" s="16">
        <v>3480</v>
      </c>
      <c r="I12" s="17" t="s">
        <v>34</v>
      </c>
      <c r="J12" s="18">
        <v>145601840</v>
      </c>
      <c r="K12" s="19">
        <v>145601840</v>
      </c>
      <c r="L12" s="19">
        <v>0</v>
      </c>
      <c r="M12" s="19">
        <v>0</v>
      </c>
      <c r="N12" s="19">
        <v>0</v>
      </c>
      <c r="O12" s="19">
        <v>145601840</v>
      </c>
      <c r="P12" s="19">
        <v>0</v>
      </c>
      <c r="Q12" s="19">
        <v>0</v>
      </c>
      <c r="R12" s="19">
        <v>0</v>
      </c>
      <c r="S12" s="19">
        <v>36763677.399999999</v>
      </c>
      <c r="T12" s="19">
        <v>36763677.399999999</v>
      </c>
      <c r="U12" s="19">
        <v>108838162.59999999</v>
      </c>
      <c r="V12" s="19">
        <v>108838162.59999999</v>
      </c>
      <c r="W12" s="19">
        <v>0</v>
      </c>
      <c r="X12" s="19">
        <v>108838162.59999999</v>
      </c>
      <c r="Y12" s="20">
        <f t="shared" si="0"/>
        <v>0.25249459347491759</v>
      </c>
      <c r="Z12" s="20">
        <f t="shared" si="1"/>
        <v>0.25249459347491759</v>
      </c>
      <c r="AA12" s="20">
        <f t="shared" si="2"/>
        <v>0</v>
      </c>
      <c r="AB12" s="21">
        <f t="shared" si="3"/>
        <v>0.25249459347491759</v>
      </c>
    </row>
    <row r="13" spans="1:29" outlineLevel="2" x14ac:dyDescent="0.25">
      <c r="A13" s="15" t="s">
        <v>262</v>
      </c>
      <c r="B13" s="16" t="s">
        <v>264</v>
      </c>
      <c r="C13" s="16" t="s">
        <v>31</v>
      </c>
      <c r="D13" s="16" t="s">
        <v>32</v>
      </c>
      <c r="E13" s="16"/>
      <c r="F13" s="16" t="s">
        <v>33</v>
      </c>
      <c r="G13" s="16">
        <v>1111</v>
      </c>
      <c r="H13" s="16">
        <v>3480</v>
      </c>
      <c r="I13" s="17" t="s">
        <v>34</v>
      </c>
      <c r="J13" s="18">
        <v>2471042389</v>
      </c>
      <c r="K13" s="19">
        <v>2471042389</v>
      </c>
      <c r="L13" s="19">
        <v>0</v>
      </c>
      <c r="M13" s="19">
        <v>0</v>
      </c>
      <c r="N13" s="19">
        <v>0</v>
      </c>
      <c r="O13" s="19">
        <v>2471042389</v>
      </c>
      <c r="P13" s="19">
        <v>0</v>
      </c>
      <c r="Q13" s="19">
        <v>0</v>
      </c>
      <c r="R13" s="19">
        <v>0</v>
      </c>
      <c r="S13" s="19">
        <v>606545025.69000006</v>
      </c>
      <c r="T13" s="19">
        <v>606545025.69000006</v>
      </c>
      <c r="U13" s="19">
        <v>1864497363.3099999</v>
      </c>
      <c r="V13" s="19">
        <v>1864497363.3099999</v>
      </c>
      <c r="W13" s="19">
        <v>0</v>
      </c>
      <c r="X13" s="19">
        <v>1864497363.3099999</v>
      </c>
      <c r="Y13" s="20">
        <f t="shared" si="0"/>
        <v>0.2454611982336172</v>
      </c>
      <c r="Z13" s="20">
        <f t="shared" si="1"/>
        <v>0.2454611982336172</v>
      </c>
      <c r="AA13" s="20">
        <f t="shared" si="2"/>
        <v>0</v>
      </c>
      <c r="AB13" s="21">
        <f t="shared" si="3"/>
        <v>0.2454611982336172</v>
      </c>
    </row>
    <row r="14" spans="1:29" outlineLevel="2" x14ac:dyDescent="0.25">
      <c r="A14" s="15" t="s">
        <v>262</v>
      </c>
      <c r="B14" s="16" t="s">
        <v>288</v>
      </c>
      <c r="C14" s="16" t="s">
        <v>31</v>
      </c>
      <c r="D14" s="16" t="s">
        <v>32</v>
      </c>
      <c r="E14" s="16"/>
      <c r="F14" s="16" t="s">
        <v>33</v>
      </c>
      <c r="G14" s="16">
        <v>1111</v>
      </c>
      <c r="H14" s="16">
        <v>3480</v>
      </c>
      <c r="I14" s="17" t="s">
        <v>34</v>
      </c>
      <c r="J14" s="18">
        <v>485939840</v>
      </c>
      <c r="K14" s="19">
        <v>485939840</v>
      </c>
      <c r="L14" s="19">
        <v>0</v>
      </c>
      <c r="M14" s="19">
        <v>0</v>
      </c>
      <c r="N14" s="19">
        <v>0</v>
      </c>
      <c r="O14" s="19">
        <v>485939840</v>
      </c>
      <c r="P14" s="19">
        <v>0</v>
      </c>
      <c r="Q14" s="19">
        <v>0</v>
      </c>
      <c r="R14" s="19">
        <v>0</v>
      </c>
      <c r="S14" s="19">
        <v>116990213.42</v>
      </c>
      <c r="T14" s="19">
        <v>116990213.42</v>
      </c>
      <c r="U14" s="19">
        <v>368949626.57999998</v>
      </c>
      <c r="V14" s="19">
        <v>368949626.57999998</v>
      </c>
      <c r="W14" s="19">
        <v>0</v>
      </c>
      <c r="X14" s="19">
        <v>368949626.57999998</v>
      </c>
      <c r="Y14" s="20">
        <f t="shared" si="0"/>
        <v>0.24075040527650501</v>
      </c>
      <c r="Z14" s="20">
        <f t="shared" si="1"/>
        <v>0.24075040527650501</v>
      </c>
      <c r="AA14" s="20">
        <f t="shared" si="2"/>
        <v>0</v>
      </c>
      <c r="AB14" s="21">
        <f t="shared" si="3"/>
        <v>0.24075040527650501</v>
      </c>
    </row>
    <row r="15" spans="1:29" outlineLevel="2" x14ac:dyDescent="0.25">
      <c r="A15" s="15" t="s">
        <v>295</v>
      </c>
      <c r="B15" s="16" t="s">
        <v>30</v>
      </c>
      <c r="C15" s="16" t="s">
        <v>31</v>
      </c>
      <c r="D15" s="16" t="s">
        <v>32</v>
      </c>
      <c r="E15" s="16"/>
      <c r="F15" s="16" t="s">
        <v>33</v>
      </c>
      <c r="G15" s="16">
        <v>1111</v>
      </c>
      <c r="H15" s="16">
        <v>3480</v>
      </c>
      <c r="I15" s="17" t="s">
        <v>34</v>
      </c>
      <c r="J15" s="18">
        <v>925701718</v>
      </c>
      <c r="K15" s="19">
        <v>925701718</v>
      </c>
      <c r="L15" s="19">
        <v>0</v>
      </c>
      <c r="M15" s="19">
        <v>2361328</v>
      </c>
      <c r="N15" s="19">
        <v>0</v>
      </c>
      <c r="O15" s="19">
        <v>928063046</v>
      </c>
      <c r="P15" s="19">
        <v>0</v>
      </c>
      <c r="Q15" s="19">
        <v>0</v>
      </c>
      <c r="R15" s="19">
        <v>0</v>
      </c>
      <c r="S15" s="19">
        <v>204262909.84999999</v>
      </c>
      <c r="T15" s="19">
        <v>204262909.84999999</v>
      </c>
      <c r="U15" s="19">
        <v>721438808.14999998</v>
      </c>
      <c r="V15" s="19">
        <v>721438808.14999998</v>
      </c>
      <c r="W15" s="19">
        <v>0</v>
      </c>
      <c r="X15" s="19">
        <v>723800136.14999998</v>
      </c>
      <c r="Y15" s="20">
        <f t="shared" si="0"/>
        <v>0.22065737362064611</v>
      </c>
      <c r="Z15" s="20">
        <f t="shared" si="1"/>
        <v>0.22009594146689038</v>
      </c>
      <c r="AA15" s="20">
        <f t="shared" si="2"/>
        <v>0</v>
      </c>
      <c r="AB15" s="21">
        <f t="shared" si="3"/>
        <v>0.22009594146689038</v>
      </c>
    </row>
    <row r="16" spans="1:29" outlineLevel="2" x14ac:dyDescent="0.25">
      <c r="A16" s="15" t="s">
        <v>303</v>
      </c>
      <c r="B16" s="16" t="s">
        <v>30</v>
      </c>
      <c r="C16" s="16" t="s">
        <v>31</v>
      </c>
      <c r="D16" s="16" t="s">
        <v>32</v>
      </c>
      <c r="E16" s="16"/>
      <c r="F16" s="16" t="s">
        <v>33</v>
      </c>
      <c r="G16" s="16">
        <v>1111</v>
      </c>
      <c r="H16" s="16">
        <v>3480</v>
      </c>
      <c r="I16" s="17" t="s">
        <v>34</v>
      </c>
      <c r="J16" s="18">
        <v>2535925588</v>
      </c>
      <c r="K16" s="19">
        <v>2535925588</v>
      </c>
      <c r="L16" s="19">
        <v>0</v>
      </c>
      <c r="M16" s="19">
        <v>0</v>
      </c>
      <c r="N16" s="19">
        <v>0</v>
      </c>
      <c r="O16" s="19">
        <v>2535925588</v>
      </c>
      <c r="P16" s="19">
        <v>0</v>
      </c>
      <c r="Q16" s="19">
        <v>0</v>
      </c>
      <c r="R16" s="19">
        <v>0</v>
      </c>
      <c r="S16" s="19">
        <v>599337357.86000001</v>
      </c>
      <c r="T16" s="19">
        <v>599337357.86000001</v>
      </c>
      <c r="U16" s="19">
        <v>1936588230.1400001</v>
      </c>
      <c r="V16" s="19">
        <v>1936588230.1400001</v>
      </c>
      <c r="W16" s="19">
        <v>0</v>
      </c>
      <c r="X16" s="19">
        <v>1936588230.1399999</v>
      </c>
      <c r="Y16" s="20">
        <f t="shared" si="0"/>
        <v>0.23633870043193081</v>
      </c>
      <c r="Z16" s="20">
        <f t="shared" si="1"/>
        <v>0.23633870043193081</v>
      </c>
      <c r="AA16" s="20">
        <f t="shared" si="2"/>
        <v>0</v>
      </c>
      <c r="AB16" s="21">
        <f t="shared" si="3"/>
        <v>0.23633870043193081</v>
      </c>
    </row>
    <row r="17" spans="1:28" outlineLevel="2" x14ac:dyDescent="0.25">
      <c r="A17" s="15" t="s">
        <v>309</v>
      </c>
      <c r="B17" s="16" t="s">
        <v>30</v>
      </c>
      <c r="C17" s="16" t="s">
        <v>31</v>
      </c>
      <c r="D17" s="16" t="s">
        <v>32</v>
      </c>
      <c r="E17" s="16"/>
      <c r="F17" s="16" t="s">
        <v>33</v>
      </c>
      <c r="G17" s="16">
        <v>1111</v>
      </c>
      <c r="H17" s="16">
        <v>3480</v>
      </c>
      <c r="I17" s="17" t="s">
        <v>34</v>
      </c>
      <c r="J17" s="18">
        <v>531911054</v>
      </c>
      <c r="K17" s="19">
        <v>531911054</v>
      </c>
      <c r="L17" s="19">
        <v>0</v>
      </c>
      <c r="M17" s="19">
        <v>0</v>
      </c>
      <c r="N17" s="19">
        <v>0</v>
      </c>
      <c r="O17" s="19">
        <v>531911054</v>
      </c>
      <c r="P17" s="19">
        <v>0</v>
      </c>
      <c r="Q17" s="19">
        <v>0</v>
      </c>
      <c r="R17" s="19">
        <v>0</v>
      </c>
      <c r="S17" s="19">
        <v>135083285.34999999</v>
      </c>
      <c r="T17" s="19">
        <v>135083285.34999999</v>
      </c>
      <c r="U17" s="19">
        <v>396827768.64999998</v>
      </c>
      <c r="V17" s="19">
        <v>396827768.64999998</v>
      </c>
      <c r="W17" s="19">
        <v>0</v>
      </c>
      <c r="X17" s="19">
        <v>396827768.64999998</v>
      </c>
      <c r="Y17" s="20">
        <f t="shared" si="0"/>
        <v>0.25395840965170091</v>
      </c>
      <c r="Z17" s="20">
        <f t="shared" si="1"/>
        <v>0.25395840965170091</v>
      </c>
      <c r="AA17" s="20">
        <f t="shared" si="2"/>
        <v>0</v>
      </c>
      <c r="AB17" s="21">
        <f t="shared" si="3"/>
        <v>0.25395840965170091</v>
      </c>
    </row>
    <row r="18" spans="1:28" outlineLevel="2" x14ac:dyDescent="0.25">
      <c r="A18" s="15" t="s">
        <v>312</v>
      </c>
      <c r="B18" s="16" t="s">
        <v>30</v>
      </c>
      <c r="C18" s="16" t="s">
        <v>31</v>
      </c>
      <c r="D18" s="16" t="s">
        <v>32</v>
      </c>
      <c r="E18" s="16"/>
      <c r="F18" s="16" t="s">
        <v>33</v>
      </c>
      <c r="G18" s="16">
        <v>1111</v>
      </c>
      <c r="H18" s="16">
        <v>3480</v>
      </c>
      <c r="I18" s="17" t="s">
        <v>34</v>
      </c>
      <c r="J18" s="18">
        <v>10763883686</v>
      </c>
      <c r="K18" s="19">
        <v>10763883686</v>
      </c>
      <c r="L18" s="19">
        <v>0</v>
      </c>
      <c r="M18" s="19">
        <v>0</v>
      </c>
      <c r="N18" s="19">
        <v>0</v>
      </c>
      <c r="O18" s="19">
        <v>10763883686</v>
      </c>
      <c r="P18" s="19">
        <v>0</v>
      </c>
      <c r="Q18" s="19">
        <v>0</v>
      </c>
      <c r="R18" s="19">
        <v>0</v>
      </c>
      <c r="S18" s="19">
        <v>2622112354.71</v>
      </c>
      <c r="T18" s="19">
        <v>2622112354.71</v>
      </c>
      <c r="U18" s="19">
        <v>8141771331.29</v>
      </c>
      <c r="V18" s="19">
        <v>8141771331.29</v>
      </c>
      <c r="W18" s="19">
        <v>0</v>
      </c>
      <c r="X18" s="19">
        <v>8141771331.29</v>
      </c>
      <c r="Y18" s="20">
        <f t="shared" si="0"/>
        <v>0.24360281392862312</v>
      </c>
      <c r="Z18" s="20">
        <f t="shared" si="1"/>
        <v>0.24360281392862312</v>
      </c>
      <c r="AA18" s="20">
        <f t="shared" si="2"/>
        <v>0</v>
      </c>
      <c r="AB18" s="21">
        <f t="shared" si="3"/>
        <v>0.24360281392862312</v>
      </c>
    </row>
    <row r="19" spans="1:28" outlineLevel="2" x14ac:dyDescent="0.25">
      <c r="A19" s="15" t="s">
        <v>317</v>
      </c>
      <c r="B19" s="16" t="s">
        <v>30</v>
      </c>
      <c r="C19" s="16" t="s">
        <v>31</v>
      </c>
      <c r="D19" s="16" t="s">
        <v>32</v>
      </c>
      <c r="E19" s="16"/>
      <c r="F19" s="16" t="s">
        <v>33</v>
      </c>
      <c r="G19" s="16">
        <v>1111</v>
      </c>
      <c r="H19" s="16">
        <v>3460</v>
      </c>
      <c r="I19" s="17" t="s">
        <v>34</v>
      </c>
      <c r="J19" s="18">
        <v>477742300</v>
      </c>
      <c r="K19" s="19">
        <v>477742300</v>
      </c>
      <c r="L19" s="19">
        <v>0</v>
      </c>
      <c r="M19" s="19">
        <v>0</v>
      </c>
      <c r="N19" s="19">
        <v>0</v>
      </c>
      <c r="O19" s="19">
        <v>477742300</v>
      </c>
      <c r="P19" s="19">
        <v>0</v>
      </c>
      <c r="Q19" s="19">
        <v>0</v>
      </c>
      <c r="R19" s="19">
        <v>0</v>
      </c>
      <c r="S19" s="19">
        <v>117993575.43000001</v>
      </c>
      <c r="T19" s="19">
        <v>117993575.43000001</v>
      </c>
      <c r="U19" s="19">
        <v>359748724.56999999</v>
      </c>
      <c r="V19" s="19">
        <v>359748724.56999999</v>
      </c>
      <c r="W19" s="19">
        <v>0</v>
      </c>
      <c r="X19" s="19">
        <v>359748724.56999999</v>
      </c>
      <c r="Y19" s="20">
        <f t="shared" si="0"/>
        <v>0.2469816372341323</v>
      </c>
      <c r="Z19" s="20">
        <f t="shared" si="1"/>
        <v>0.2469816372341323</v>
      </c>
      <c r="AA19" s="20">
        <f t="shared" si="2"/>
        <v>0</v>
      </c>
      <c r="AB19" s="21">
        <f t="shared" si="3"/>
        <v>0.2469816372341323</v>
      </c>
    </row>
    <row r="20" spans="1:28" outlineLevel="2" x14ac:dyDescent="0.25">
      <c r="A20" s="15" t="s">
        <v>347</v>
      </c>
      <c r="B20" s="16" t="s">
        <v>263</v>
      </c>
      <c r="C20" s="16" t="s">
        <v>31</v>
      </c>
      <c r="D20" s="16" t="s">
        <v>32</v>
      </c>
      <c r="E20" s="16"/>
      <c r="F20" s="16">
        <v>280</v>
      </c>
      <c r="G20" s="16">
        <v>1111</v>
      </c>
      <c r="H20" s="16">
        <v>3410</v>
      </c>
      <c r="I20" s="17" t="s">
        <v>34</v>
      </c>
      <c r="J20" s="18">
        <v>271882295611</v>
      </c>
      <c r="K20" s="19">
        <v>271882295611</v>
      </c>
      <c r="L20" s="19">
        <v>0</v>
      </c>
      <c r="M20" s="19">
        <v>0</v>
      </c>
      <c r="N20" s="19">
        <v>0</v>
      </c>
      <c r="O20" s="19">
        <v>271882295611</v>
      </c>
      <c r="P20" s="19">
        <v>0</v>
      </c>
      <c r="Q20" s="19">
        <v>0</v>
      </c>
      <c r="R20" s="19">
        <v>0</v>
      </c>
      <c r="S20" s="19">
        <v>70691838439.779999</v>
      </c>
      <c r="T20" s="19">
        <v>70691838439.779999</v>
      </c>
      <c r="U20" s="19">
        <v>201190457171.22</v>
      </c>
      <c r="V20" s="19">
        <v>201190457171.22</v>
      </c>
      <c r="W20" s="19">
        <v>0</v>
      </c>
      <c r="X20" s="19">
        <v>201190457171.22</v>
      </c>
      <c r="Y20" s="20">
        <f t="shared" si="0"/>
        <v>0.26000898028654096</v>
      </c>
      <c r="Z20" s="20">
        <f t="shared" si="1"/>
        <v>0.26000898028654096</v>
      </c>
      <c r="AA20" s="20">
        <f t="shared" si="2"/>
        <v>0</v>
      </c>
      <c r="AB20" s="21">
        <f t="shared" si="3"/>
        <v>0.26000898028654096</v>
      </c>
    </row>
    <row r="21" spans="1:28" outlineLevel="2" x14ac:dyDescent="0.25">
      <c r="A21" s="15" t="s">
        <v>347</v>
      </c>
      <c r="B21" s="16" t="s">
        <v>264</v>
      </c>
      <c r="C21" s="16" t="s">
        <v>31</v>
      </c>
      <c r="D21" s="16" t="s">
        <v>32</v>
      </c>
      <c r="E21" s="16"/>
      <c r="F21" s="16">
        <v>280</v>
      </c>
      <c r="G21" s="16">
        <v>1111</v>
      </c>
      <c r="H21" s="16">
        <v>3420</v>
      </c>
      <c r="I21" s="17" t="s">
        <v>34</v>
      </c>
      <c r="J21" s="18">
        <v>147924816921</v>
      </c>
      <c r="K21" s="19">
        <v>147924816921</v>
      </c>
      <c r="L21" s="19">
        <v>0</v>
      </c>
      <c r="M21" s="19">
        <v>9633800</v>
      </c>
      <c r="N21" s="19">
        <v>0</v>
      </c>
      <c r="O21" s="19">
        <v>147934450721</v>
      </c>
      <c r="P21" s="19">
        <v>0</v>
      </c>
      <c r="Q21" s="19">
        <v>0</v>
      </c>
      <c r="R21" s="19">
        <v>0</v>
      </c>
      <c r="S21" s="19">
        <v>36290604776.5</v>
      </c>
      <c r="T21" s="19">
        <v>36290604776.5</v>
      </c>
      <c r="U21" s="19">
        <v>111634212144.5</v>
      </c>
      <c r="V21" s="19">
        <v>111634212144.5</v>
      </c>
      <c r="W21" s="19">
        <v>0</v>
      </c>
      <c r="X21" s="19">
        <v>111643845944.5</v>
      </c>
      <c r="Y21" s="20">
        <f t="shared" si="0"/>
        <v>0.24533141586297302</v>
      </c>
      <c r="Z21" s="20">
        <f t="shared" si="1"/>
        <v>0.24531543936944752</v>
      </c>
      <c r="AA21" s="20">
        <f t="shared" si="2"/>
        <v>0</v>
      </c>
      <c r="AB21" s="21">
        <f t="shared" si="3"/>
        <v>0.24531543936944752</v>
      </c>
    </row>
    <row r="22" spans="1:28" outlineLevel="2" x14ac:dyDescent="0.25">
      <c r="A22" s="15" t="s">
        <v>347</v>
      </c>
      <c r="B22" s="16" t="s">
        <v>288</v>
      </c>
      <c r="C22" s="16" t="s">
        <v>31</v>
      </c>
      <c r="D22" s="16" t="s">
        <v>32</v>
      </c>
      <c r="E22" s="16"/>
      <c r="F22" s="16">
        <v>280</v>
      </c>
      <c r="G22" s="16">
        <v>1111</v>
      </c>
      <c r="H22" s="16">
        <v>3420</v>
      </c>
      <c r="I22" s="17" t="s">
        <v>34</v>
      </c>
      <c r="J22" s="18">
        <v>85987188653</v>
      </c>
      <c r="K22" s="19">
        <v>85987188653</v>
      </c>
      <c r="L22" s="19">
        <v>0</v>
      </c>
      <c r="M22" s="19">
        <v>13402850</v>
      </c>
      <c r="N22" s="19">
        <v>0</v>
      </c>
      <c r="O22" s="19">
        <v>86000591503</v>
      </c>
      <c r="P22" s="19">
        <v>0</v>
      </c>
      <c r="Q22" s="19">
        <v>0</v>
      </c>
      <c r="R22" s="19">
        <v>0</v>
      </c>
      <c r="S22" s="19">
        <v>21170593821.5</v>
      </c>
      <c r="T22" s="19">
        <v>21170593821.5</v>
      </c>
      <c r="U22" s="19">
        <v>64816594831.5</v>
      </c>
      <c r="V22" s="19">
        <v>64816594831.5</v>
      </c>
      <c r="W22" s="19">
        <v>0</v>
      </c>
      <c r="X22" s="19">
        <v>64829997681.5</v>
      </c>
      <c r="Y22" s="20">
        <f t="shared" si="0"/>
        <v>0.24620637275319712</v>
      </c>
      <c r="Z22" s="20">
        <f t="shared" si="1"/>
        <v>0.24616800246962831</v>
      </c>
      <c r="AA22" s="20">
        <f t="shared" si="2"/>
        <v>0</v>
      </c>
      <c r="AB22" s="21">
        <f t="shared" si="3"/>
        <v>0.24616800246962831</v>
      </c>
    </row>
    <row r="23" spans="1:28" outlineLevel="2" x14ac:dyDescent="0.25">
      <c r="A23" s="15" t="s">
        <v>347</v>
      </c>
      <c r="B23" s="16" t="s">
        <v>423</v>
      </c>
      <c r="C23" s="16" t="s">
        <v>31</v>
      </c>
      <c r="D23" s="16" t="s">
        <v>32</v>
      </c>
      <c r="E23" s="16"/>
      <c r="F23" s="16">
        <v>280</v>
      </c>
      <c r="G23" s="16">
        <v>1111</v>
      </c>
      <c r="H23" s="16">
        <v>3480</v>
      </c>
      <c r="I23" s="17" t="s">
        <v>34</v>
      </c>
      <c r="J23" s="18">
        <v>72315577597</v>
      </c>
      <c r="K23" s="19">
        <v>72315577597</v>
      </c>
      <c r="L23" s="19">
        <v>0</v>
      </c>
      <c r="M23" s="19">
        <v>195600</v>
      </c>
      <c r="N23" s="19">
        <v>0</v>
      </c>
      <c r="O23" s="19">
        <v>72315773197</v>
      </c>
      <c r="P23" s="19">
        <v>0</v>
      </c>
      <c r="Q23" s="19">
        <v>0</v>
      </c>
      <c r="R23" s="19">
        <v>0</v>
      </c>
      <c r="S23" s="19">
        <v>17999312424.450001</v>
      </c>
      <c r="T23" s="19">
        <v>17999312424.450001</v>
      </c>
      <c r="U23" s="19">
        <v>54316265172.550003</v>
      </c>
      <c r="V23" s="19">
        <v>54316265172.550003</v>
      </c>
      <c r="W23" s="19">
        <v>0</v>
      </c>
      <c r="X23" s="19">
        <v>54316460772.550003</v>
      </c>
      <c r="Y23" s="20">
        <f t="shared" si="0"/>
        <v>0.2488995182304497</v>
      </c>
      <c r="Z23" s="20">
        <f t="shared" si="1"/>
        <v>0.24889884500601173</v>
      </c>
      <c r="AA23" s="20">
        <f t="shared" si="2"/>
        <v>0</v>
      </c>
      <c r="AB23" s="21">
        <f t="shared" si="3"/>
        <v>0.24889884500601173</v>
      </c>
    </row>
    <row r="24" spans="1:28" outlineLevel="2" x14ac:dyDescent="0.25">
      <c r="A24" s="15" t="s">
        <v>347</v>
      </c>
      <c r="B24" s="16" t="s">
        <v>442</v>
      </c>
      <c r="C24" s="16" t="s">
        <v>31</v>
      </c>
      <c r="D24" s="16" t="s">
        <v>32</v>
      </c>
      <c r="E24" s="16"/>
      <c r="F24" s="16">
        <v>280</v>
      </c>
      <c r="G24" s="16">
        <v>1111</v>
      </c>
      <c r="H24" s="16">
        <v>3480</v>
      </c>
      <c r="I24" s="17" t="s">
        <v>34</v>
      </c>
      <c r="J24" s="18">
        <v>47329559585</v>
      </c>
      <c r="K24" s="19">
        <v>47329559585</v>
      </c>
      <c r="L24" s="19">
        <v>0</v>
      </c>
      <c r="M24" s="19">
        <v>0</v>
      </c>
      <c r="N24" s="19">
        <v>0</v>
      </c>
      <c r="O24" s="19">
        <v>47329559585</v>
      </c>
      <c r="P24" s="19">
        <v>0</v>
      </c>
      <c r="Q24" s="19">
        <v>0</v>
      </c>
      <c r="R24" s="19">
        <v>0</v>
      </c>
      <c r="S24" s="19">
        <v>10755625957.32</v>
      </c>
      <c r="T24" s="19">
        <v>10755625957.32</v>
      </c>
      <c r="U24" s="19">
        <v>36573933627.68</v>
      </c>
      <c r="V24" s="19">
        <v>36573933627.68</v>
      </c>
      <c r="W24" s="19">
        <v>0</v>
      </c>
      <c r="X24" s="19">
        <v>36573933627.68</v>
      </c>
      <c r="Y24" s="20">
        <f t="shared" si="0"/>
        <v>0.22724965226020705</v>
      </c>
      <c r="Z24" s="20">
        <f t="shared" si="1"/>
        <v>0.22724965226020705</v>
      </c>
      <c r="AA24" s="20">
        <f t="shared" si="2"/>
        <v>0</v>
      </c>
      <c r="AB24" s="21">
        <f t="shared" si="3"/>
        <v>0.22724965226020705</v>
      </c>
    </row>
    <row r="25" spans="1:28" outlineLevel="1" x14ac:dyDescent="0.25">
      <c r="A25" s="37"/>
      <c r="B25" s="37"/>
      <c r="C25" s="37"/>
      <c r="D25" s="45" t="s">
        <v>473</v>
      </c>
      <c r="E25" s="37"/>
      <c r="F25" s="37"/>
      <c r="G25" s="37"/>
      <c r="H25" s="37"/>
      <c r="I25" s="38"/>
      <c r="J25" s="39">
        <f>SUBTOTAL(9,J10:J24)</f>
        <v>652638447529</v>
      </c>
      <c r="K25" s="40">
        <f>SUBTOTAL(9,K10:K24)</f>
        <v>652638447529</v>
      </c>
      <c r="L25" s="40">
        <f>SUBTOTAL(9,L10:L24)</f>
        <v>0</v>
      </c>
      <c r="M25" s="40">
        <f>SUBTOTAL(9,M10:M24)</f>
        <v>25593578</v>
      </c>
      <c r="N25" s="40">
        <f>SUBTOTAL(9,N10:N24)</f>
        <v>0</v>
      </c>
      <c r="O25" s="40">
        <f>SUBTOTAL(9,O10:O24)</f>
        <v>652664041107</v>
      </c>
      <c r="P25" s="40">
        <f>SUBTOTAL(9,P10:P24)</f>
        <v>0</v>
      </c>
      <c r="Q25" s="40">
        <f>SUBTOTAL(9,Q10:Q24)</f>
        <v>0</v>
      </c>
      <c r="R25" s="40">
        <f>SUBTOTAL(9,R10:R24)</f>
        <v>0</v>
      </c>
      <c r="S25" s="40">
        <f>SUBTOTAL(9,S10:S24)</f>
        <v>163488120556.45001</v>
      </c>
      <c r="T25" s="40">
        <f>SUBTOTAL(9,T10:T24)</f>
        <v>163488120556.45001</v>
      </c>
      <c r="U25" s="40">
        <f>SUBTOTAL(9,U10:U24)</f>
        <v>489150326972.54999</v>
      </c>
      <c r="V25" s="40">
        <f>SUBTOTAL(9,V10:V24)</f>
        <v>489150326972.54999</v>
      </c>
      <c r="W25" s="40">
        <f>SUBTOTAL(9,W10:W24)</f>
        <v>0</v>
      </c>
      <c r="X25" s="40">
        <f>SUBTOTAL(9,X10:X24)</f>
        <v>489175920550.54999</v>
      </c>
      <c r="Y25" s="41">
        <f t="shared" si="0"/>
        <v>0.25050335476777963</v>
      </c>
      <c r="Z25" s="41">
        <f t="shared" si="1"/>
        <v>0.25049353152527548</v>
      </c>
      <c r="AA25" s="41">
        <f t="shared" si="2"/>
        <v>0</v>
      </c>
      <c r="AB25" s="41">
        <f t="shared" si="3"/>
        <v>0.25049353152527548</v>
      </c>
    </row>
    <row r="26" spans="1:28" outlineLevel="2" x14ac:dyDescent="0.25">
      <c r="A26" s="15" t="s">
        <v>29</v>
      </c>
      <c r="B26" s="16" t="s">
        <v>30</v>
      </c>
      <c r="C26" s="16" t="s">
        <v>31</v>
      </c>
      <c r="D26" s="16" t="s">
        <v>35</v>
      </c>
      <c r="E26" s="16"/>
      <c r="F26" s="16" t="s">
        <v>33</v>
      </c>
      <c r="G26" s="16">
        <v>1111</v>
      </c>
      <c r="H26" s="16">
        <v>3480</v>
      </c>
      <c r="I26" s="17" t="s">
        <v>36</v>
      </c>
      <c r="J26" s="18">
        <v>15253911</v>
      </c>
      <c r="K26" s="19">
        <v>15253911</v>
      </c>
      <c r="L26" s="19">
        <v>0</v>
      </c>
      <c r="M26" s="19">
        <v>0</v>
      </c>
      <c r="N26" s="19">
        <v>0</v>
      </c>
      <c r="O26" s="19">
        <v>15253911</v>
      </c>
      <c r="P26" s="19">
        <v>0</v>
      </c>
      <c r="Q26" s="19">
        <v>0</v>
      </c>
      <c r="R26" s="19">
        <v>0</v>
      </c>
      <c r="S26" s="19">
        <v>4655600</v>
      </c>
      <c r="T26" s="19">
        <v>4655600</v>
      </c>
      <c r="U26" s="19">
        <v>10598311</v>
      </c>
      <c r="V26" s="19">
        <v>10598311</v>
      </c>
      <c r="W26" s="19">
        <v>0</v>
      </c>
      <c r="X26" s="19">
        <v>10598311</v>
      </c>
      <c r="Y26" s="20">
        <f t="shared" si="0"/>
        <v>0.30520697282159309</v>
      </c>
      <c r="Z26" s="20">
        <f t="shared" si="1"/>
        <v>0.30520697282159309</v>
      </c>
      <c r="AA26" s="20">
        <f t="shared" si="2"/>
        <v>0</v>
      </c>
      <c r="AB26" s="21">
        <f t="shared" si="3"/>
        <v>0.30520697282159309</v>
      </c>
    </row>
    <row r="27" spans="1:28" outlineLevel="2" x14ac:dyDescent="0.25">
      <c r="A27" s="15" t="s">
        <v>198</v>
      </c>
      <c r="B27" s="16" t="s">
        <v>30</v>
      </c>
      <c r="C27" s="16" t="s">
        <v>31</v>
      </c>
      <c r="D27" s="16" t="s">
        <v>35</v>
      </c>
      <c r="E27" s="16"/>
      <c r="F27" s="16" t="s">
        <v>33</v>
      </c>
      <c r="G27" s="16">
        <v>1111</v>
      </c>
      <c r="H27" s="16">
        <v>3480</v>
      </c>
      <c r="I27" s="17" t="s">
        <v>36</v>
      </c>
      <c r="J27" s="18">
        <v>17606595</v>
      </c>
      <c r="K27" s="19">
        <v>17606595</v>
      </c>
      <c r="L27" s="19">
        <v>0</v>
      </c>
      <c r="M27" s="19">
        <v>0</v>
      </c>
      <c r="N27" s="19">
        <v>0</v>
      </c>
      <c r="O27" s="19">
        <v>17606595</v>
      </c>
      <c r="P27" s="19">
        <v>0</v>
      </c>
      <c r="Q27" s="19">
        <v>0</v>
      </c>
      <c r="R27" s="19">
        <v>0</v>
      </c>
      <c r="S27" s="19">
        <v>2922423.3</v>
      </c>
      <c r="T27" s="19">
        <v>2922423.3</v>
      </c>
      <c r="U27" s="19">
        <v>14684171.699999999</v>
      </c>
      <c r="V27" s="19">
        <v>14684171.699999999</v>
      </c>
      <c r="W27" s="19">
        <v>0</v>
      </c>
      <c r="X27" s="19">
        <v>14684171.699999999</v>
      </c>
      <c r="Y27" s="20">
        <f t="shared" si="0"/>
        <v>0.16598458134579683</v>
      </c>
      <c r="Z27" s="20">
        <f t="shared" si="1"/>
        <v>0.16598458134579683</v>
      </c>
      <c r="AA27" s="20">
        <f t="shared" si="2"/>
        <v>0</v>
      </c>
      <c r="AB27" s="21">
        <f t="shared" si="3"/>
        <v>0.16598458134579683</v>
      </c>
    </row>
    <row r="28" spans="1:28" outlineLevel="2" x14ac:dyDescent="0.25">
      <c r="A28" s="15" t="s">
        <v>262</v>
      </c>
      <c r="B28" s="16" t="s">
        <v>264</v>
      </c>
      <c r="C28" s="16" t="s">
        <v>31</v>
      </c>
      <c r="D28" s="16" t="s">
        <v>35</v>
      </c>
      <c r="E28" s="16"/>
      <c r="F28" s="16" t="s">
        <v>33</v>
      </c>
      <c r="G28" s="16">
        <v>1111</v>
      </c>
      <c r="H28" s="16">
        <v>3480</v>
      </c>
      <c r="I28" s="17" t="s">
        <v>36</v>
      </c>
      <c r="J28" s="18">
        <v>500000</v>
      </c>
      <c r="K28" s="19">
        <v>500000</v>
      </c>
      <c r="L28" s="19">
        <v>0</v>
      </c>
      <c r="M28" s="19">
        <v>0</v>
      </c>
      <c r="N28" s="19">
        <v>0</v>
      </c>
      <c r="O28" s="19">
        <v>500000</v>
      </c>
      <c r="P28" s="19">
        <v>0</v>
      </c>
      <c r="Q28" s="19">
        <v>0</v>
      </c>
      <c r="R28" s="19">
        <v>0</v>
      </c>
      <c r="S28" s="19">
        <v>0</v>
      </c>
      <c r="T28" s="19">
        <v>0</v>
      </c>
      <c r="U28" s="19">
        <v>500000</v>
      </c>
      <c r="V28" s="19">
        <v>500000</v>
      </c>
      <c r="W28" s="19">
        <v>0</v>
      </c>
      <c r="X28" s="19">
        <v>500000</v>
      </c>
      <c r="Y28" s="20">
        <f t="shared" si="0"/>
        <v>0</v>
      </c>
      <c r="Z28" s="20">
        <f t="shared" si="1"/>
        <v>0</v>
      </c>
      <c r="AA28" s="20">
        <f t="shared" si="2"/>
        <v>0</v>
      </c>
      <c r="AB28" s="21">
        <f t="shared" si="3"/>
        <v>0</v>
      </c>
    </row>
    <row r="29" spans="1:28" outlineLevel="2" x14ac:dyDescent="0.25">
      <c r="A29" s="15" t="s">
        <v>262</v>
      </c>
      <c r="B29" s="16" t="s">
        <v>288</v>
      </c>
      <c r="C29" s="16" t="s">
        <v>31</v>
      </c>
      <c r="D29" s="16" t="s">
        <v>35</v>
      </c>
      <c r="E29" s="16"/>
      <c r="F29" s="16" t="s">
        <v>33</v>
      </c>
      <c r="G29" s="16">
        <v>1111</v>
      </c>
      <c r="H29" s="16">
        <v>3480</v>
      </c>
      <c r="I29" s="17" t="s">
        <v>36</v>
      </c>
      <c r="J29" s="18">
        <v>250000</v>
      </c>
      <c r="K29" s="19">
        <v>250000</v>
      </c>
      <c r="L29" s="19">
        <v>0</v>
      </c>
      <c r="M29" s="19">
        <v>1000000</v>
      </c>
      <c r="N29" s="19">
        <v>0</v>
      </c>
      <c r="O29" s="19">
        <v>1250000</v>
      </c>
      <c r="P29" s="19">
        <v>0</v>
      </c>
      <c r="Q29" s="19">
        <v>0</v>
      </c>
      <c r="R29" s="19">
        <v>0</v>
      </c>
      <c r="S29" s="19">
        <v>171525</v>
      </c>
      <c r="T29" s="19">
        <v>171525</v>
      </c>
      <c r="U29" s="19">
        <v>78475</v>
      </c>
      <c r="V29" s="19">
        <v>78475</v>
      </c>
      <c r="W29" s="19">
        <v>0</v>
      </c>
      <c r="X29" s="19">
        <v>1078475</v>
      </c>
      <c r="Y29" s="20">
        <f t="shared" si="0"/>
        <v>0.68610000000000004</v>
      </c>
      <c r="Z29" s="20">
        <f t="shared" si="1"/>
        <v>0.13722000000000001</v>
      </c>
      <c r="AA29" s="20">
        <f t="shared" si="2"/>
        <v>0</v>
      </c>
      <c r="AB29" s="21">
        <f t="shared" si="3"/>
        <v>0.13722000000000001</v>
      </c>
    </row>
    <row r="30" spans="1:28" outlineLevel="2" x14ac:dyDescent="0.25">
      <c r="A30" s="15" t="s">
        <v>295</v>
      </c>
      <c r="B30" s="16" t="s">
        <v>30</v>
      </c>
      <c r="C30" s="16" t="s">
        <v>31</v>
      </c>
      <c r="D30" s="16" t="s">
        <v>35</v>
      </c>
      <c r="E30" s="16"/>
      <c r="F30" s="16" t="s">
        <v>33</v>
      </c>
      <c r="G30" s="16">
        <v>1111</v>
      </c>
      <c r="H30" s="16">
        <v>3480</v>
      </c>
      <c r="I30" s="17" t="s">
        <v>36</v>
      </c>
      <c r="J30" s="18">
        <v>2982927</v>
      </c>
      <c r="K30" s="19">
        <v>2982927</v>
      </c>
      <c r="L30" s="19">
        <v>0</v>
      </c>
      <c r="M30" s="19">
        <v>1000000</v>
      </c>
      <c r="N30" s="19">
        <v>0</v>
      </c>
      <c r="O30" s="19">
        <v>3982927</v>
      </c>
      <c r="P30" s="19">
        <v>0</v>
      </c>
      <c r="Q30" s="19">
        <v>0</v>
      </c>
      <c r="R30" s="19">
        <v>0</v>
      </c>
      <c r="S30" s="19">
        <v>1151797.3999999999</v>
      </c>
      <c r="T30" s="19">
        <v>1151797.3999999999</v>
      </c>
      <c r="U30" s="19">
        <v>1831129.6</v>
      </c>
      <c r="V30" s="19">
        <v>1831129.6</v>
      </c>
      <c r="W30" s="19">
        <v>0</v>
      </c>
      <c r="X30" s="19">
        <v>2831129.6</v>
      </c>
      <c r="Y30" s="20">
        <f t="shared" si="0"/>
        <v>0.38612993211030638</v>
      </c>
      <c r="Z30" s="20">
        <f t="shared" si="1"/>
        <v>0.28918365814889402</v>
      </c>
      <c r="AA30" s="20">
        <f t="shared" si="2"/>
        <v>0</v>
      </c>
      <c r="AB30" s="21">
        <f t="shared" si="3"/>
        <v>0.28918365814889402</v>
      </c>
    </row>
    <row r="31" spans="1:28" outlineLevel="2" x14ac:dyDescent="0.25">
      <c r="A31" s="15" t="s">
        <v>303</v>
      </c>
      <c r="B31" s="16" t="s">
        <v>30</v>
      </c>
      <c r="C31" s="16" t="s">
        <v>31</v>
      </c>
      <c r="D31" s="16" t="s">
        <v>35</v>
      </c>
      <c r="E31" s="16"/>
      <c r="F31" s="16" t="s">
        <v>33</v>
      </c>
      <c r="G31" s="16">
        <v>1111</v>
      </c>
      <c r="H31" s="16">
        <v>3480</v>
      </c>
      <c r="I31" s="17" t="s">
        <v>36</v>
      </c>
      <c r="J31" s="18">
        <v>1958138</v>
      </c>
      <c r="K31" s="19">
        <v>1958138</v>
      </c>
      <c r="L31" s="19">
        <v>0</v>
      </c>
      <c r="M31" s="19">
        <v>0</v>
      </c>
      <c r="N31" s="19">
        <v>0</v>
      </c>
      <c r="O31" s="19">
        <v>1958138</v>
      </c>
      <c r="P31" s="19">
        <v>0</v>
      </c>
      <c r="Q31" s="19">
        <v>0</v>
      </c>
      <c r="R31" s="19">
        <v>0</v>
      </c>
      <c r="S31" s="19">
        <v>0</v>
      </c>
      <c r="T31" s="19">
        <v>0</v>
      </c>
      <c r="U31" s="19">
        <v>1958138</v>
      </c>
      <c r="V31" s="19">
        <v>1958138</v>
      </c>
      <c r="W31" s="19">
        <v>0</v>
      </c>
      <c r="X31" s="19">
        <v>1958138</v>
      </c>
      <c r="Y31" s="20">
        <f t="shared" si="0"/>
        <v>0</v>
      </c>
      <c r="Z31" s="20">
        <f t="shared" si="1"/>
        <v>0</v>
      </c>
      <c r="AA31" s="20">
        <f t="shared" si="2"/>
        <v>0</v>
      </c>
      <c r="AB31" s="21">
        <f t="shared" si="3"/>
        <v>0</v>
      </c>
    </row>
    <row r="32" spans="1:28" outlineLevel="2" x14ac:dyDescent="0.25">
      <c r="A32" s="15" t="s">
        <v>309</v>
      </c>
      <c r="B32" s="16" t="s">
        <v>30</v>
      </c>
      <c r="C32" s="16" t="s">
        <v>31</v>
      </c>
      <c r="D32" s="16" t="s">
        <v>35</v>
      </c>
      <c r="E32" s="16"/>
      <c r="F32" s="16" t="s">
        <v>33</v>
      </c>
      <c r="G32" s="16">
        <v>1111</v>
      </c>
      <c r="H32" s="16">
        <v>3480</v>
      </c>
      <c r="I32" s="17" t="s">
        <v>36</v>
      </c>
      <c r="J32" s="18">
        <v>564277</v>
      </c>
      <c r="K32" s="19">
        <v>564277</v>
      </c>
      <c r="L32" s="19">
        <v>0</v>
      </c>
      <c r="M32" s="19">
        <v>0</v>
      </c>
      <c r="N32" s="19">
        <v>0</v>
      </c>
      <c r="O32" s="19">
        <v>564277</v>
      </c>
      <c r="P32" s="19">
        <v>0</v>
      </c>
      <c r="Q32" s="19">
        <v>0</v>
      </c>
      <c r="R32" s="19">
        <v>0</v>
      </c>
      <c r="S32" s="19">
        <v>0</v>
      </c>
      <c r="T32" s="19">
        <v>0</v>
      </c>
      <c r="U32" s="19">
        <v>564277</v>
      </c>
      <c r="V32" s="19">
        <v>564277</v>
      </c>
      <c r="W32" s="19">
        <v>0</v>
      </c>
      <c r="X32" s="19">
        <v>564277</v>
      </c>
      <c r="Y32" s="20">
        <f t="shared" si="0"/>
        <v>0</v>
      </c>
      <c r="Z32" s="20">
        <f t="shared" si="1"/>
        <v>0</v>
      </c>
      <c r="AA32" s="20">
        <f t="shared" si="2"/>
        <v>0</v>
      </c>
      <c r="AB32" s="21">
        <f t="shared" si="3"/>
        <v>0</v>
      </c>
    </row>
    <row r="33" spans="1:28" outlineLevel="2" x14ac:dyDescent="0.25">
      <c r="A33" s="15" t="s">
        <v>312</v>
      </c>
      <c r="B33" s="16" t="s">
        <v>30</v>
      </c>
      <c r="C33" s="16" t="s">
        <v>31</v>
      </c>
      <c r="D33" s="16" t="s">
        <v>35</v>
      </c>
      <c r="E33" s="16"/>
      <c r="F33" s="16" t="s">
        <v>33</v>
      </c>
      <c r="G33" s="16">
        <v>1111</v>
      </c>
      <c r="H33" s="16">
        <v>3480</v>
      </c>
      <c r="I33" s="17" t="s">
        <v>36</v>
      </c>
      <c r="J33" s="18">
        <v>124087666</v>
      </c>
      <c r="K33" s="19">
        <v>124087666</v>
      </c>
      <c r="L33" s="19">
        <v>0</v>
      </c>
      <c r="M33" s="19">
        <v>14000000</v>
      </c>
      <c r="N33" s="19">
        <v>0</v>
      </c>
      <c r="O33" s="19">
        <v>138087666</v>
      </c>
      <c r="P33" s="19">
        <v>0</v>
      </c>
      <c r="Q33" s="19">
        <v>0</v>
      </c>
      <c r="R33" s="19">
        <v>0</v>
      </c>
      <c r="S33" s="19">
        <v>50350021.43</v>
      </c>
      <c r="T33" s="19">
        <v>50350021.43</v>
      </c>
      <c r="U33" s="19">
        <v>73737644.569999993</v>
      </c>
      <c r="V33" s="19">
        <v>73737644.569999993</v>
      </c>
      <c r="W33" s="19">
        <v>0</v>
      </c>
      <c r="X33" s="19">
        <v>87737644.569999993</v>
      </c>
      <c r="Y33" s="20">
        <f t="shared" si="0"/>
        <v>0.40576169294698478</v>
      </c>
      <c r="Z33" s="20">
        <f t="shared" si="1"/>
        <v>0.36462359665055094</v>
      </c>
      <c r="AA33" s="20">
        <f t="shared" si="2"/>
        <v>0</v>
      </c>
      <c r="AB33" s="21">
        <f t="shared" si="3"/>
        <v>0.36462359665055094</v>
      </c>
    </row>
    <row r="34" spans="1:28" outlineLevel="2" x14ac:dyDescent="0.25">
      <c r="A34" s="15" t="s">
        <v>317</v>
      </c>
      <c r="B34" s="16" t="s">
        <v>30</v>
      </c>
      <c r="C34" s="16" t="s">
        <v>31</v>
      </c>
      <c r="D34" s="16" t="s">
        <v>35</v>
      </c>
      <c r="E34" s="16"/>
      <c r="F34" s="16" t="s">
        <v>33</v>
      </c>
      <c r="G34" s="16">
        <v>1111</v>
      </c>
      <c r="H34" s="16">
        <v>3460</v>
      </c>
      <c r="I34" s="17" t="s">
        <v>36</v>
      </c>
      <c r="J34" s="18">
        <v>4448687</v>
      </c>
      <c r="K34" s="19">
        <v>4448687</v>
      </c>
      <c r="L34" s="19">
        <v>0</v>
      </c>
      <c r="M34" s="19">
        <v>0</v>
      </c>
      <c r="N34" s="19">
        <v>0</v>
      </c>
      <c r="O34" s="19">
        <v>4448687</v>
      </c>
      <c r="P34" s="19">
        <v>0</v>
      </c>
      <c r="Q34" s="19">
        <v>0</v>
      </c>
      <c r="R34" s="19">
        <v>0</v>
      </c>
      <c r="S34" s="19">
        <v>990000</v>
      </c>
      <c r="T34" s="19">
        <v>990000</v>
      </c>
      <c r="U34" s="19">
        <v>3458687</v>
      </c>
      <c r="V34" s="19">
        <v>3458687</v>
      </c>
      <c r="W34" s="19">
        <v>0</v>
      </c>
      <c r="X34" s="19">
        <v>3458687</v>
      </c>
      <c r="Y34" s="20">
        <f t="shared" si="0"/>
        <v>0.22253757119797368</v>
      </c>
      <c r="Z34" s="20">
        <f t="shared" si="1"/>
        <v>0.22253757119797368</v>
      </c>
      <c r="AA34" s="20">
        <f t="shared" si="2"/>
        <v>0</v>
      </c>
      <c r="AB34" s="21">
        <f t="shared" si="3"/>
        <v>0.22253757119797368</v>
      </c>
    </row>
    <row r="35" spans="1:28" outlineLevel="2" x14ac:dyDescent="0.25">
      <c r="A35" s="15" t="s">
        <v>347</v>
      </c>
      <c r="B35" s="16" t="s">
        <v>263</v>
      </c>
      <c r="C35" s="16" t="s">
        <v>31</v>
      </c>
      <c r="D35" s="16" t="s">
        <v>35</v>
      </c>
      <c r="E35" s="16"/>
      <c r="F35" s="16">
        <v>280</v>
      </c>
      <c r="G35" s="16">
        <v>1111</v>
      </c>
      <c r="H35" s="16">
        <v>3410</v>
      </c>
      <c r="I35" s="17" t="s">
        <v>36</v>
      </c>
      <c r="J35" s="18">
        <v>18076961147</v>
      </c>
      <c r="K35" s="19">
        <v>18076961147</v>
      </c>
      <c r="L35" s="19">
        <v>0</v>
      </c>
      <c r="M35" s="19">
        <v>0</v>
      </c>
      <c r="N35" s="19">
        <v>0</v>
      </c>
      <c r="O35" s="19">
        <v>18076961147</v>
      </c>
      <c r="P35" s="19">
        <v>0</v>
      </c>
      <c r="Q35" s="19">
        <v>0</v>
      </c>
      <c r="R35" s="19">
        <v>0</v>
      </c>
      <c r="S35" s="19">
        <v>5499376267</v>
      </c>
      <c r="T35" s="19">
        <v>5499376267</v>
      </c>
      <c r="U35" s="19">
        <v>12577584880</v>
      </c>
      <c r="V35" s="19">
        <v>12577584880</v>
      </c>
      <c r="W35" s="19">
        <v>0</v>
      </c>
      <c r="X35" s="19">
        <v>12577584880</v>
      </c>
      <c r="Y35" s="20">
        <f t="shared" si="0"/>
        <v>0.30422017408123159</v>
      </c>
      <c r="Z35" s="20">
        <f t="shared" si="1"/>
        <v>0.30422017408123159</v>
      </c>
      <c r="AA35" s="20">
        <f t="shared" si="2"/>
        <v>0</v>
      </c>
      <c r="AB35" s="21">
        <f t="shared" si="3"/>
        <v>0.30422017408123159</v>
      </c>
    </row>
    <row r="36" spans="1:28" outlineLevel="2" x14ac:dyDescent="0.25">
      <c r="A36" s="15" t="s">
        <v>347</v>
      </c>
      <c r="B36" s="16" t="s">
        <v>264</v>
      </c>
      <c r="C36" s="16" t="s">
        <v>31</v>
      </c>
      <c r="D36" s="16" t="s">
        <v>35</v>
      </c>
      <c r="E36" s="16"/>
      <c r="F36" s="16">
        <v>280</v>
      </c>
      <c r="G36" s="16">
        <v>1111</v>
      </c>
      <c r="H36" s="16">
        <v>3420</v>
      </c>
      <c r="I36" s="17" t="s">
        <v>36</v>
      </c>
      <c r="J36" s="18">
        <v>6840631289</v>
      </c>
      <c r="K36" s="19">
        <v>6840631289</v>
      </c>
      <c r="L36" s="19">
        <v>0</v>
      </c>
      <c r="M36" s="19">
        <v>0</v>
      </c>
      <c r="N36" s="19">
        <v>0</v>
      </c>
      <c r="O36" s="19">
        <v>6840631289</v>
      </c>
      <c r="P36" s="19">
        <v>0</v>
      </c>
      <c r="Q36" s="19">
        <v>0</v>
      </c>
      <c r="R36" s="19">
        <v>0</v>
      </c>
      <c r="S36" s="19">
        <v>2043009507.0899999</v>
      </c>
      <c r="T36" s="19">
        <v>2043009507.0899999</v>
      </c>
      <c r="U36" s="19">
        <v>4797621781.9099998</v>
      </c>
      <c r="V36" s="19">
        <v>4797621781.9099998</v>
      </c>
      <c r="W36" s="19">
        <v>0</v>
      </c>
      <c r="X36" s="19">
        <v>4797621781.9099998</v>
      </c>
      <c r="Y36" s="20">
        <f t="shared" si="0"/>
        <v>0.29865803619254239</v>
      </c>
      <c r="Z36" s="20">
        <f t="shared" si="1"/>
        <v>0.29865803619254239</v>
      </c>
      <c r="AA36" s="20">
        <f t="shared" si="2"/>
        <v>0</v>
      </c>
      <c r="AB36" s="21">
        <f t="shared" si="3"/>
        <v>0.29865803619254239</v>
      </c>
    </row>
    <row r="37" spans="1:28" outlineLevel="2" x14ac:dyDescent="0.25">
      <c r="A37" s="15" t="s">
        <v>347</v>
      </c>
      <c r="B37" s="16" t="s">
        <v>288</v>
      </c>
      <c r="C37" s="16" t="s">
        <v>31</v>
      </c>
      <c r="D37" s="16" t="s">
        <v>35</v>
      </c>
      <c r="E37" s="16"/>
      <c r="F37" s="16">
        <v>280</v>
      </c>
      <c r="G37" s="16">
        <v>1111</v>
      </c>
      <c r="H37" s="16">
        <v>3420</v>
      </c>
      <c r="I37" s="17" t="s">
        <v>36</v>
      </c>
      <c r="J37" s="18">
        <v>3008206217</v>
      </c>
      <c r="K37" s="19">
        <v>3008206217</v>
      </c>
      <c r="L37" s="19">
        <v>0</v>
      </c>
      <c r="M37" s="19">
        <v>100000000</v>
      </c>
      <c r="N37" s="19">
        <v>0</v>
      </c>
      <c r="O37" s="19">
        <v>3108206217</v>
      </c>
      <c r="P37" s="19">
        <v>0</v>
      </c>
      <c r="Q37" s="19">
        <v>0</v>
      </c>
      <c r="R37" s="19">
        <v>0</v>
      </c>
      <c r="S37" s="19">
        <v>974755023.91999996</v>
      </c>
      <c r="T37" s="19">
        <v>974755023.91999996</v>
      </c>
      <c r="U37" s="19">
        <v>2033451193.0799999</v>
      </c>
      <c r="V37" s="19">
        <v>2033451193.0799999</v>
      </c>
      <c r="W37" s="19">
        <v>0</v>
      </c>
      <c r="X37" s="19">
        <v>2133451193.0799999</v>
      </c>
      <c r="Y37" s="20">
        <f t="shared" si="0"/>
        <v>0.32403198238586711</v>
      </c>
      <c r="Z37" s="20">
        <f t="shared" si="1"/>
        <v>0.31360693463280592</v>
      </c>
      <c r="AA37" s="20">
        <f t="shared" si="2"/>
        <v>0</v>
      </c>
      <c r="AB37" s="21">
        <f t="shared" si="3"/>
        <v>0.31360693463280592</v>
      </c>
    </row>
    <row r="38" spans="1:28" outlineLevel="2" x14ac:dyDescent="0.25">
      <c r="A38" s="15" t="s">
        <v>347</v>
      </c>
      <c r="B38" s="16" t="s">
        <v>423</v>
      </c>
      <c r="C38" s="16" t="s">
        <v>31</v>
      </c>
      <c r="D38" s="16" t="s">
        <v>35</v>
      </c>
      <c r="E38" s="16"/>
      <c r="F38" s="16">
        <v>280</v>
      </c>
      <c r="G38" s="16">
        <v>1111</v>
      </c>
      <c r="H38" s="16">
        <v>3480</v>
      </c>
      <c r="I38" s="17" t="s">
        <v>36</v>
      </c>
      <c r="J38" s="18">
        <v>2181122087</v>
      </c>
      <c r="K38" s="19">
        <v>2181122087</v>
      </c>
      <c r="L38" s="19">
        <v>0</v>
      </c>
      <c r="M38" s="19">
        <v>351500000</v>
      </c>
      <c r="N38" s="19">
        <v>0</v>
      </c>
      <c r="O38" s="19">
        <v>2532622087</v>
      </c>
      <c r="P38" s="19">
        <v>0</v>
      </c>
      <c r="Q38" s="19">
        <v>0</v>
      </c>
      <c r="R38" s="19">
        <v>0</v>
      </c>
      <c r="S38" s="19">
        <v>861793571.24000001</v>
      </c>
      <c r="T38" s="19">
        <v>861793571.24000001</v>
      </c>
      <c r="U38" s="19">
        <v>1319328515.76</v>
      </c>
      <c r="V38" s="19">
        <v>1319328515.76</v>
      </c>
      <c r="W38" s="19">
        <v>0</v>
      </c>
      <c r="X38" s="19">
        <v>1670828515.76</v>
      </c>
      <c r="Y38" s="20">
        <f t="shared" si="0"/>
        <v>0.39511477893717739</v>
      </c>
      <c r="Z38" s="20">
        <f t="shared" si="1"/>
        <v>0.34027720743004009</v>
      </c>
      <c r="AA38" s="20">
        <f t="shared" si="2"/>
        <v>0</v>
      </c>
      <c r="AB38" s="21">
        <f t="shared" si="3"/>
        <v>0.34027720743004009</v>
      </c>
    </row>
    <row r="39" spans="1:28" outlineLevel="2" x14ac:dyDescent="0.25">
      <c r="A39" s="15" t="s">
        <v>347</v>
      </c>
      <c r="B39" s="16" t="s">
        <v>442</v>
      </c>
      <c r="C39" s="16" t="s">
        <v>31</v>
      </c>
      <c r="D39" s="16" t="s">
        <v>35</v>
      </c>
      <c r="E39" s="16"/>
      <c r="F39" s="16">
        <v>280</v>
      </c>
      <c r="G39" s="16">
        <v>1111</v>
      </c>
      <c r="H39" s="16">
        <v>3480</v>
      </c>
      <c r="I39" s="17" t="s">
        <v>36</v>
      </c>
      <c r="J39" s="18">
        <v>1657510831</v>
      </c>
      <c r="K39" s="19">
        <v>1657510831</v>
      </c>
      <c r="L39" s="19">
        <v>0</v>
      </c>
      <c r="M39" s="19">
        <v>0</v>
      </c>
      <c r="N39" s="19">
        <v>0</v>
      </c>
      <c r="O39" s="19">
        <v>1657510831</v>
      </c>
      <c r="P39" s="19">
        <v>0</v>
      </c>
      <c r="Q39" s="19">
        <v>0</v>
      </c>
      <c r="R39" s="19">
        <v>0</v>
      </c>
      <c r="S39" s="19">
        <v>566251292.37</v>
      </c>
      <c r="T39" s="19">
        <v>566251292.37</v>
      </c>
      <c r="U39" s="19">
        <v>1091259538.6300001</v>
      </c>
      <c r="V39" s="19">
        <v>1091259538.6300001</v>
      </c>
      <c r="W39" s="19">
        <v>0</v>
      </c>
      <c r="X39" s="19">
        <v>1091259538.6300001</v>
      </c>
      <c r="Y39" s="20">
        <f t="shared" si="0"/>
        <v>0.34162750660782865</v>
      </c>
      <c r="Z39" s="20">
        <f t="shared" si="1"/>
        <v>0.34162750660782865</v>
      </c>
      <c r="AA39" s="20">
        <f t="shared" si="2"/>
        <v>0</v>
      </c>
      <c r="AB39" s="21">
        <f t="shared" si="3"/>
        <v>0.34162750660782865</v>
      </c>
    </row>
    <row r="40" spans="1:28" outlineLevel="1" x14ac:dyDescent="0.25">
      <c r="A40" s="37"/>
      <c r="B40" s="37"/>
      <c r="C40" s="37"/>
      <c r="D40" s="45" t="s">
        <v>474</v>
      </c>
      <c r="E40" s="37"/>
      <c r="F40" s="37"/>
      <c r="G40" s="37"/>
      <c r="H40" s="37"/>
      <c r="I40" s="38"/>
      <c r="J40" s="39">
        <f>SUBTOTAL(9,J26:J39)</f>
        <v>31932083772</v>
      </c>
      <c r="K40" s="40">
        <f>SUBTOTAL(9,K26:K39)</f>
        <v>31932083772</v>
      </c>
      <c r="L40" s="40">
        <f>SUBTOTAL(9,L26:L39)</f>
        <v>0</v>
      </c>
      <c r="M40" s="40">
        <f>SUBTOTAL(9,M26:M39)</f>
        <v>467500000</v>
      </c>
      <c r="N40" s="40">
        <f>SUBTOTAL(9,N26:N39)</f>
        <v>0</v>
      </c>
      <c r="O40" s="40">
        <f>SUBTOTAL(9,O26:O39)</f>
        <v>32399583772</v>
      </c>
      <c r="P40" s="40">
        <f>SUBTOTAL(9,P26:P39)</f>
        <v>0</v>
      </c>
      <c r="Q40" s="40">
        <f>SUBTOTAL(9,Q26:Q39)</f>
        <v>0</v>
      </c>
      <c r="R40" s="40">
        <f>SUBTOTAL(9,R26:R39)</f>
        <v>0</v>
      </c>
      <c r="S40" s="40">
        <f>SUBTOTAL(9,S26:S39)</f>
        <v>10005427028.750002</v>
      </c>
      <c r="T40" s="40">
        <f>SUBTOTAL(9,T26:T39)</f>
        <v>10005427028.750002</v>
      </c>
      <c r="U40" s="40">
        <f>SUBTOTAL(9,U26:U39)</f>
        <v>21926656743.25</v>
      </c>
      <c r="V40" s="40">
        <f>SUBTOTAL(9,V26:V39)</f>
        <v>21926656743.25</v>
      </c>
      <c r="W40" s="40">
        <f>SUBTOTAL(9,W26:W39)</f>
        <v>0</v>
      </c>
      <c r="X40" s="40">
        <f>SUBTOTAL(9,X26:X39)</f>
        <v>22394156743.25</v>
      </c>
      <c r="Y40" s="41">
        <f t="shared" si="0"/>
        <v>0.31333461042474686</v>
      </c>
      <c r="Z40" s="41">
        <f t="shared" si="1"/>
        <v>0.3088134433812319</v>
      </c>
      <c r="AA40" s="41">
        <f t="shared" si="2"/>
        <v>0</v>
      </c>
      <c r="AB40" s="41">
        <f t="shared" si="3"/>
        <v>0.3088134433812319</v>
      </c>
    </row>
    <row r="41" spans="1:28" outlineLevel="2" x14ac:dyDescent="0.25">
      <c r="A41" s="15" t="s">
        <v>29</v>
      </c>
      <c r="B41" s="16" t="s">
        <v>30</v>
      </c>
      <c r="C41" s="16" t="s">
        <v>31</v>
      </c>
      <c r="D41" s="16" t="s">
        <v>37</v>
      </c>
      <c r="E41" s="16"/>
      <c r="F41" s="16" t="s">
        <v>33</v>
      </c>
      <c r="G41" s="16">
        <v>1111</v>
      </c>
      <c r="H41" s="16">
        <v>3480</v>
      </c>
      <c r="I41" s="17" t="s">
        <v>38</v>
      </c>
      <c r="J41" s="18">
        <v>48830929</v>
      </c>
      <c r="K41" s="19">
        <v>48830929</v>
      </c>
      <c r="L41" s="19">
        <v>0</v>
      </c>
      <c r="M41" s="19">
        <v>0</v>
      </c>
      <c r="N41" s="19">
        <v>0</v>
      </c>
      <c r="O41" s="19">
        <v>48830929</v>
      </c>
      <c r="P41" s="19">
        <v>0</v>
      </c>
      <c r="Q41" s="19">
        <v>0</v>
      </c>
      <c r="R41" s="19">
        <v>0</v>
      </c>
      <c r="S41" s="19">
        <v>10655196.35</v>
      </c>
      <c r="T41" s="19">
        <v>10655196.35</v>
      </c>
      <c r="U41" s="19">
        <v>38175732.649999999</v>
      </c>
      <c r="V41" s="19">
        <v>38175732.649999999</v>
      </c>
      <c r="W41" s="19">
        <v>0</v>
      </c>
      <c r="X41" s="19">
        <v>38175732.649999999</v>
      </c>
      <c r="Y41" s="20">
        <f t="shared" si="0"/>
        <v>0.21820589057398437</v>
      </c>
      <c r="Z41" s="20">
        <f t="shared" si="1"/>
        <v>0.21820589057398437</v>
      </c>
      <c r="AA41" s="20">
        <f t="shared" si="2"/>
        <v>0</v>
      </c>
      <c r="AB41" s="21">
        <f t="shared" si="3"/>
        <v>0.21820589057398437</v>
      </c>
    </row>
    <row r="42" spans="1:28" outlineLevel="2" x14ac:dyDescent="0.25">
      <c r="A42" s="15" t="s">
        <v>198</v>
      </c>
      <c r="B42" s="16" t="s">
        <v>30</v>
      </c>
      <c r="C42" s="16" t="s">
        <v>31</v>
      </c>
      <c r="D42" s="16" t="s">
        <v>37</v>
      </c>
      <c r="E42" s="16"/>
      <c r="F42" s="16" t="s">
        <v>33</v>
      </c>
      <c r="G42" s="16">
        <v>1111</v>
      </c>
      <c r="H42" s="16">
        <v>3480</v>
      </c>
      <c r="I42" s="17" t="s">
        <v>38</v>
      </c>
      <c r="J42" s="18">
        <v>173936313</v>
      </c>
      <c r="K42" s="19">
        <v>173936313</v>
      </c>
      <c r="L42" s="19">
        <v>0</v>
      </c>
      <c r="M42" s="19">
        <v>0</v>
      </c>
      <c r="N42" s="19">
        <v>0</v>
      </c>
      <c r="O42" s="19">
        <v>173936313</v>
      </c>
      <c r="P42" s="19">
        <v>0</v>
      </c>
      <c r="Q42" s="19">
        <v>0</v>
      </c>
      <c r="R42" s="19">
        <v>0</v>
      </c>
      <c r="S42" s="19">
        <v>52499692.759999998</v>
      </c>
      <c r="T42" s="19">
        <v>52499692.759999998</v>
      </c>
      <c r="U42" s="19">
        <v>121436620.23999999</v>
      </c>
      <c r="V42" s="19">
        <v>121436620.23999999</v>
      </c>
      <c r="W42" s="19">
        <v>0</v>
      </c>
      <c r="X42" s="19">
        <v>121436620.24000001</v>
      </c>
      <c r="Y42" s="20">
        <f t="shared" si="0"/>
        <v>0.30183284821036765</v>
      </c>
      <c r="Z42" s="20">
        <f t="shared" si="1"/>
        <v>0.30183284821036765</v>
      </c>
      <c r="AA42" s="20">
        <f t="shared" si="2"/>
        <v>0</v>
      </c>
      <c r="AB42" s="21">
        <f t="shared" si="3"/>
        <v>0.30183284821036765</v>
      </c>
    </row>
    <row r="43" spans="1:28" outlineLevel="2" x14ac:dyDescent="0.25">
      <c r="A43" s="15" t="s">
        <v>262</v>
      </c>
      <c r="B43" s="16" t="s">
        <v>263</v>
      </c>
      <c r="C43" s="16" t="s">
        <v>31</v>
      </c>
      <c r="D43" s="16" t="s">
        <v>37</v>
      </c>
      <c r="E43" s="16"/>
      <c r="F43" s="16" t="s">
        <v>33</v>
      </c>
      <c r="G43" s="16">
        <v>1111</v>
      </c>
      <c r="H43" s="16">
        <v>3480</v>
      </c>
      <c r="I43" s="17" t="s">
        <v>38</v>
      </c>
      <c r="J43" s="18">
        <v>1399160</v>
      </c>
      <c r="K43" s="19">
        <v>1399160</v>
      </c>
      <c r="L43" s="19">
        <v>0</v>
      </c>
      <c r="M43" s="19">
        <v>0</v>
      </c>
      <c r="N43" s="19">
        <v>0</v>
      </c>
      <c r="O43" s="19">
        <v>1399160</v>
      </c>
      <c r="P43" s="19">
        <v>0</v>
      </c>
      <c r="Q43" s="19">
        <v>0</v>
      </c>
      <c r="R43" s="19">
        <v>0</v>
      </c>
      <c r="S43" s="19">
        <v>157785.20000000001</v>
      </c>
      <c r="T43" s="19">
        <v>157785.20000000001</v>
      </c>
      <c r="U43" s="19">
        <v>1241374.8</v>
      </c>
      <c r="V43" s="19">
        <v>1241374.8</v>
      </c>
      <c r="W43" s="19">
        <v>0</v>
      </c>
      <c r="X43" s="19">
        <v>1241374.8</v>
      </c>
      <c r="Y43" s="20">
        <f t="shared" si="0"/>
        <v>0.11277137711198149</v>
      </c>
      <c r="Z43" s="20">
        <f t="shared" si="1"/>
        <v>0.11277137711198149</v>
      </c>
      <c r="AA43" s="20">
        <f t="shared" si="2"/>
        <v>0</v>
      </c>
      <c r="AB43" s="21">
        <f t="shared" si="3"/>
        <v>0.11277137711198149</v>
      </c>
    </row>
    <row r="44" spans="1:28" outlineLevel="2" x14ac:dyDescent="0.25">
      <c r="A44" s="15" t="s">
        <v>262</v>
      </c>
      <c r="B44" s="16" t="s">
        <v>264</v>
      </c>
      <c r="C44" s="16" t="s">
        <v>31</v>
      </c>
      <c r="D44" s="16" t="s">
        <v>37</v>
      </c>
      <c r="E44" s="16"/>
      <c r="F44" s="16" t="s">
        <v>33</v>
      </c>
      <c r="G44" s="16">
        <v>1111</v>
      </c>
      <c r="H44" s="16">
        <v>3480</v>
      </c>
      <c r="I44" s="17" t="s">
        <v>38</v>
      </c>
      <c r="J44" s="18">
        <v>16496723</v>
      </c>
      <c r="K44" s="19">
        <v>16496723</v>
      </c>
      <c r="L44" s="19">
        <v>0</v>
      </c>
      <c r="M44" s="19">
        <v>0</v>
      </c>
      <c r="N44" s="19">
        <v>0</v>
      </c>
      <c r="O44" s="19">
        <v>16496723</v>
      </c>
      <c r="P44" s="19">
        <v>0</v>
      </c>
      <c r="Q44" s="19">
        <v>0</v>
      </c>
      <c r="R44" s="19">
        <v>0</v>
      </c>
      <c r="S44" s="19">
        <v>914134.08</v>
      </c>
      <c r="T44" s="19">
        <v>914134.08</v>
      </c>
      <c r="U44" s="19">
        <v>15582588.92</v>
      </c>
      <c r="V44" s="19">
        <v>15582588.92</v>
      </c>
      <c r="W44" s="19">
        <v>0</v>
      </c>
      <c r="X44" s="19">
        <v>15582588.92</v>
      </c>
      <c r="Y44" s="20">
        <f t="shared" si="0"/>
        <v>5.5413070826248335E-2</v>
      </c>
      <c r="Z44" s="20">
        <f t="shared" si="1"/>
        <v>5.5413070826248335E-2</v>
      </c>
      <c r="AA44" s="20">
        <f t="shared" si="2"/>
        <v>0</v>
      </c>
      <c r="AB44" s="21">
        <f t="shared" si="3"/>
        <v>5.5413070826248335E-2</v>
      </c>
    </row>
    <row r="45" spans="1:28" outlineLevel="2" x14ac:dyDescent="0.25">
      <c r="A45" s="15" t="s">
        <v>262</v>
      </c>
      <c r="B45" s="16" t="s">
        <v>288</v>
      </c>
      <c r="C45" s="16" t="s">
        <v>31</v>
      </c>
      <c r="D45" s="16" t="s">
        <v>37</v>
      </c>
      <c r="E45" s="16"/>
      <c r="F45" s="16" t="s">
        <v>33</v>
      </c>
      <c r="G45" s="16">
        <v>1111</v>
      </c>
      <c r="H45" s="16">
        <v>3480</v>
      </c>
      <c r="I45" s="17" t="s">
        <v>38</v>
      </c>
      <c r="J45" s="18">
        <v>3399060</v>
      </c>
      <c r="K45" s="19">
        <v>3399060</v>
      </c>
      <c r="L45" s="19">
        <v>0</v>
      </c>
      <c r="M45" s="19">
        <v>0</v>
      </c>
      <c r="N45" s="19">
        <v>0</v>
      </c>
      <c r="O45" s="19">
        <v>3399060</v>
      </c>
      <c r="P45" s="19">
        <v>0</v>
      </c>
      <c r="Q45" s="19">
        <v>0</v>
      </c>
      <c r="R45" s="19">
        <v>0</v>
      </c>
      <c r="S45" s="19">
        <v>7798.45</v>
      </c>
      <c r="T45" s="19">
        <v>7798.45</v>
      </c>
      <c r="U45" s="19">
        <v>3391261.55</v>
      </c>
      <c r="V45" s="19">
        <v>3391261.55</v>
      </c>
      <c r="W45" s="19">
        <v>0</v>
      </c>
      <c r="X45" s="19">
        <v>3391261.55</v>
      </c>
      <c r="Y45" s="20">
        <f t="shared" si="0"/>
        <v>2.2942960700899659E-3</v>
      </c>
      <c r="Z45" s="20">
        <f t="shared" si="1"/>
        <v>2.2942960700899659E-3</v>
      </c>
      <c r="AA45" s="20">
        <f t="shared" si="2"/>
        <v>0</v>
      </c>
      <c r="AB45" s="21">
        <f t="shared" si="3"/>
        <v>2.2942960700899659E-3</v>
      </c>
    </row>
    <row r="46" spans="1:28" outlineLevel="2" x14ac:dyDescent="0.25">
      <c r="A46" s="15" t="s">
        <v>295</v>
      </c>
      <c r="B46" s="16" t="s">
        <v>30</v>
      </c>
      <c r="C46" s="16" t="s">
        <v>31</v>
      </c>
      <c r="D46" s="16" t="s">
        <v>37</v>
      </c>
      <c r="E46" s="16"/>
      <c r="F46" s="16" t="s">
        <v>33</v>
      </c>
      <c r="G46" s="16">
        <v>1111</v>
      </c>
      <c r="H46" s="16">
        <v>3480</v>
      </c>
      <c r="I46" s="17" t="s">
        <v>38</v>
      </c>
      <c r="J46" s="18">
        <v>13462298</v>
      </c>
      <c r="K46" s="19">
        <v>13462298</v>
      </c>
      <c r="L46" s="19">
        <v>0</v>
      </c>
      <c r="M46" s="19">
        <v>0</v>
      </c>
      <c r="N46" s="19">
        <v>0</v>
      </c>
      <c r="O46" s="19">
        <v>13462298</v>
      </c>
      <c r="P46" s="19">
        <v>0</v>
      </c>
      <c r="Q46" s="19">
        <v>0</v>
      </c>
      <c r="R46" s="19">
        <v>0</v>
      </c>
      <c r="S46" s="19">
        <v>1698358.47</v>
      </c>
      <c r="T46" s="19">
        <v>1698358.47</v>
      </c>
      <c r="U46" s="19">
        <v>11763939.529999999</v>
      </c>
      <c r="V46" s="19">
        <v>11763939.529999999</v>
      </c>
      <c r="W46" s="19">
        <v>0</v>
      </c>
      <c r="X46" s="19">
        <v>11763939.529999999</v>
      </c>
      <c r="Y46" s="20">
        <f t="shared" si="0"/>
        <v>0.12615665393828007</v>
      </c>
      <c r="Z46" s="20">
        <f t="shared" si="1"/>
        <v>0.12615665393828007</v>
      </c>
      <c r="AA46" s="20">
        <f t="shared" si="2"/>
        <v>0</v>
      </c>
      <c r="AB46" s="21">
        <f t="shared" si="3"/>
        <v>0.12615665393828007</v>
      </c>
    </row>
    <row r="47" spans="1:28" outlineLevel="2" x14ac:dyDescent="0.25">
      <c r="A47" s="15" t="s">
        <v>303</v>
      </c>
      <c r="B47" s="16" t="s">
        <v>30</v>
      </c>
      <c r="C47" s="16" t="s">
        <v>31</v>
      </c>
      <c r="D47" s="16" t="s">
        <v>37</v>
      </c>
      <c r="E47" s="16"/>
      <c r="F47" s="16" t="s">
        <v>33</v>
      </c>
      <c r="G47" s="16">
        <v>1111</v>
      </c>
      <c r="H47" s="16">
        <v>3480</v>
      </c>
      <c r="I47" s="17" t="s">
        <v>38</v>
      </c>
      <c r="J47" s="18">
        <v>3780374</v>
      </c>
      <c r="K47" s="19">
        <v>3780374</v>
      </c>
      <c r="L47" s="19">
        <v>0</v>
      </c>
      <c r="M47" s="19">
        <v>0</v>
      </c>
      <c r="N47" s="19">
        <v>0</v>
      </c>
      <c r="O47" s="19">
        <v>3780374</v>
      </c>
      <c r="P47" s="19">
        <v>0</v>
      </c>
      <c r="Q47" s="19">
        <v>0</v>
      </c>
      <c r="R47" s="19">
        <v>0</v>
      </c>
      <c r="S47" s="19">
        <v>618206.91</v>
      </c>
      <c r="T47" s="19">
        <v>618206.91</v>
      </c>
      <c r="U47" s="19">
        <v>3162167.09</v>
      </c>
      <c r="V47" s="19">
        <v>3162167.09</v>
      </c>
      <c r="W47" s="19">
        <v>0</v>
      </c>
      <c r="X47" s="19">
        <v>3162167.09</v>
      </c>
      <c r="Y47" s="20">
        <f t="shared" si="0"/>
        <v>0.16353062157342105</v>
      </c>
      <c r="Z47" s="20">
        <f t="shared" si="1"/>
        <v>0.16353062157342105</v>
      </c>
      <c r="AA47" s="20">
        <f t="shared" si="2"/>
        <v>0</v>
      </c>
      <c r="AB47" s="21">
        <f t="shared" si="3"/>
        <v>0.16353062157342105</v>
      </c>
    </row>
    <row r="48" spans="1:28" outlineLevel="2" x14ac:dyDescent="0.25">
      <c r="A48" s="15" t="s">
        <v>309</v>
      </c>
      <c r="B48" s="16" t="s">
        <v>30</v>
      </c>
      <c r="C48" s="16" t="s">
        <v>31</v>
      </c>
      <c r="D48" s="16" t="s">
        <v>37</v>
      </c>
      <c r="E48" s="16"/>
      <c r="F48" s="16" t="s">
        <v>33</v>
      </c>
      <c r="G48" s="16">
        <v>1111</v>
      </c>
      <c r="H48" s="16">
        <v>3480</v>
      </c>
      <c r="I48" s="17" t="s">
        <v>38</v>
      </c>
      <c r="J48" s="18">
        <v>5189613</v>
      </c>
      <c r="K48" s="19">
        <v>5189613</v>
      </c>
      <c r="L48" s="19">
        <v>0</v>
      </c>
      <c r="M48" s="19">
        <v>0</v>
      </c>
      <c r="N48" s="19">
        <v>0</v>
      </c>
      <c r="O48" s="19">
        <v>5189613</v>
      </c>
      <c r="P48" s="19">
        <v>0</v>
      </c>
      <c r="Q48" s="19">
        <v>0</v>
      </c>
      <c r="R48" s="19">
        <v>0</v>
      </c>
      <c r="S48" s="19">
        <v>0</v>
      </c>
      <c r="T48" s="19">
        <v>0</v>
      </c>
      <c r="U48" s="19">
        <v>5189613</v>
      </c>
      <c r="V48" s="19">
        <v>5189613</v>
      </c>
      <c r="W48" s="19">
        <v>0</v>
      </c>
      <c r="X48" s="19">
        <v>5189613</v>
      </c>
      <c r="Y48" s="20">
        <f t="shared" si="0"/>
        <v>0</v>
      </c>
      <c r="Z48" s="20">
        <f t="shared" si="1"/>
        <v>0</v>
      </c>
      <c r="AA48" s="20">
        <f t="shared" si="2"/>
        <v>0</v>
      </c>
      <c r="AB48" s="21">
        <f t="shared" si="3"/>
        <v>0</v>
      </c>
    </row>
    <row r="49" spans="1:28" outlineLevel="2" x14ac:dyDescent="0.25">
      <c r="A49" s="15" t="s">
        <v>312</v>
      </c>
      <c r="B49" s="16" t="s">
        <v>30</v>
      </c>
      <c r="C49" s="16" t="s">
        <v>31</v>
      </c>
      <c r="D49" s="16" t="s">
        <v>37</v>
      </c>
      <c r="E49" s="16"/>
      <c r="F49" s="16" t="s">
        <v>33</v>
      </c>
      <c r="G49" s="16">
        <v>1111</v>
      </c>
      <c r="H49" s="16">
        <v>3480</v>
      </c>
      <c r="I49" s="17" t="s">
        <v>38</v>
      </c>
      <c r="J49" s="18">
        <v>41976671</v>
      </c>
      <c r="K49" s="19">
        <v>41976671</v>
      </c>
      <c r="L49" s="19">
        <v>0</v>
      </c>
      <c r="M49" s="19">
        <v>0</v>
      </c>
      <c r="N49" s="19">
        <v>0</v>
      </c>
      <c r="O49" s="19">
        <v>41976671</v>
      </c>
      <c r="P49" s="19">
        <v>0</v>
      </c>
      <c r="Q49" s="19">
        <v>0</v>
      </c>
      <c r="R49" s="19">
        <v>0</v>
      </c>
      <c r="S49" s="19">
        <v>5996272.0599999996</v>
      </c>
      <c r="T49" s="19">
        <v>5996272.0599999996</v>
      </c>
      <c r="U49" s="19">
        <v>35980398.939999998</v>
      </c>
      <c r="V49" s="19">
        <v>35980398.939999998</v>
      </c>
      <c r="W49" s="19">
        <v>0</v>
      </c>
      <c r="X49" s="19">
        <v>35980398.939999998</v>
      </c>
      <c r="Y49" s="20">
        <f t="shared" si="0"/>
        <v>0.14284772749130106</v>
      </c>
      <c r="Z49" s="20">
        <f t="shared" si="1"/>
        <v>0.14284772749130106</v>
      </c>
      <c r="AA49" s="20">
        <f t="shared" si="2"/>
        <v>0</v>
      </c>
      <c r="AB49" s="21">
        <f t="shared" si="3"/>
        <v>0.14284772749130106</v>
      </c>
    </row>
    <row r="50" spans="1:28" outlineLevel="2" x14ac:dyDescent="0.25">
      <c r="A50" s="15" t="s">
        <v>317</v>
      </c>
      <c r="B50" s="16" t="s">
        <v>30</v>
      </c>
      <c r="C50" s="16" t="s">
        <v>31</v>
      </c>
      <c r="D50" s="16" t="s">
        <v>37</v>
      </c>
      <c r="E50" s="16"/>
      <c r="F50" s="16" t="s">
        <v>33</v>
      </c>
      <c r="G50" s="16">
        <v>1111</v>
      </c>
      <c r="H50" s="16">
        <v>3460</v>
      </c>
      <c r="I50" s="17" t="s">
        <v>38</v>
      </c>
      <c r="J50" s="18">
        <v>10642948</v>
      </c>
      <c r="K50" s="19">
        <v>10642948</v>
      </c>
      <c r="L50" s="19">
        <v>0</v>
      </c>
      <c r="M50" s="19">
        <v>0</v>
      </c>
      <c r="N50" s="19">
        <v>0</v>
      </c>
      <c r="O50" s="19">
        <v>10642948</v>
      </c>
      <c r="P50" s="19">
        <v>0</v>
      </c>
      <c r="Q50" s="19">
        <v>0</v>
      </c>
      <c r="R50" s="19">
        <v>0</v>
      </c>
      <c r="S50" s="19">
        <v>237166.04</v>
      </c>
      <c r="T50" s="19">
        <v>237166.04</v>
      </c>
      <c r="U50" s="19">
        <v>10405781.960000001</v>
      </c>
      <c r="V50" s="19">
        <v>10405781.960000001</v>
      </c>
      <c r="W50" s="19">
        <v>0</v>
      </c>
      <c r="X50" s="19">
        <v>10405781.960000001</v>
      </c>
      <c r="Y50" s="20">
        <f t="shared" si="0"/>
        <v>2.2283867214234251E-2</v>
      </c>
      <c r="Z50" s="20">
        <f t="shared" si="1"/>
        <v>2.2283867214234251E-2</v>
      </c>
      <c r="AA50" s="20">
        <f t="shared" si="2"/>
        <v>0</v>
      </c>
      <c r="AB50" s="21">
        <f t="shared" si="3"/>
        <v>2.2283867214234251E-2</v>
      </c>
    </row>
    <row r="51" spans="1:28" outlineLevel="1" x14ac:dyDescent="0.25">
      <c r="A51" s="37"/>
      <c r="B51" s="37"/>
      <c r="C51" s="37"/>
      <c r="D51" s="45" t="s">
        <v>475</v>
      </c>
      <c r="E51" s="37"/>
      <c r="F51" s="37"/>
      <c r="G51" s="37"/>
      <c r="H51" s="37"/>
      <c r="I51" s="38"/>
      <c r="J51" s="39">
        <f>SUBTOTAL(9,J41:J50)</f>
        <v>319114089</v>
      </c>
      <c r="K51" s="40">
        <f>SUBTOTAL(9,K41:K50)</f>
        <v>319114089</v>
      </c>
      <c r="L51" s="40">
        <f>SUBTOTAL(9,L41:L50)</f>
        <v>0</v>
      </c>
      <c r="M51" s="40">
        <f>SUBTOTAL(9,M41:M50)</f>
        <v>0</v>
      </c>
      <c r="N51" s="40">
        <f>SUBTOTAL(9,N41:N50)</f>
        <v>0</v>
      </c>
      <c r="O51" s="40">
        <f>SUBTOTAL(9,O41:O50)</f>
        <v>319114089</v>
      </c>
      <c r="P51" s="40">
        <f>SUBTOTAL(9,P41:P50)</f>
        <v>0</v>
      </c>
      <c r="Q51" s="40">
        <f>SUBTOTAL(9,Q41:Q50)</f>
        <v>0</v>
      </c>
      <c r="R51" s="40">
        <f>SUBTOTAL(9,R41:R50)</f>
        <v>0</v>
      </c>
      <c r="S51" s="40">
        <f>SUBTOTAL(9,S41:S50)</f>
        <v>72784610.320000008</v>
      </c>
      <c r="T51" s="40">
        <f>SUBTOTAL(9,T41:T50)</f>
        <v>72784610.320000008</v>
      </c>
      <c r="U51" s="40">
        <f>SUBTOTAL(9,U41:U50)</f>
        <v>246329478.68000001</v>
      </c>
      <c r="V51" s="40">
        <f>SUBTOTAL(9,V41:V50)</f>
        <v>246329478.68000001</v>
      </c>
      <c r="W51" s="40">
        <f>SUBTOTAL(9,W41:W50)</f>
        <v>0</v>
      </c>
      <c r="X51" s="40">
        <f>SUBTOTAL(9,X41:X50)</f>
        <v>246329478.68000004</v>
      </c>
      <c r="Y51" s="41">
        <f t="shared" si="0"/>
        <v>0.22808334958849155</v>
      </c>
      <c r="Z51" s="41">
        <f t="shared" si="1"/>
        <v>0.22808334958849155</v>
      </c>
      <c r="AA51" s="41">
        <f t="shared" si="2"/>
        <v>0</v>
      </c>
      <c r="AB51" s="41">
        <f t="shared" si="3"/>
        <v>0.22808334958849155</v>
      </c>
    </row>
    <row r="52" spans="1:28" outlineLevel="2" x14ac:dyDescent="0.25">
      <c r="A52" s="15" t="s">
        <v>347</v>
      </c>
      <c r="B52" s="16" t="s">
        <v>263</v>
      </c>
      <c r="C52" s="16" t="s">
        <v>31</v>
      </c>
      <c r="D52" s="16" t="s">
        <v>348</v>
      </c>
      <c r="E52" s="16"/>
      <c r="F52" s="16">
        <v>280</v>
      </c>
      <c r="G52" s="16">
        <v>1111</v>
      </c>
      <c r="H52" s="16">
        <v>3410</v>
      </c>
      <c r="I52" s="17" t="s">
        <v>349</v>
      </c>
      <c r="J52" s="18">
        <v>404829121</v>
      </c>
      <c r="K52" s="19">
        <v>404829121</v>
      </c>
      <c r="L52" s="19">
        <v>0</v>
      </c>
      <c r="M52" s="19">
        <v>-15512250</v>
      </c>
      <c r="N52" s="19">
        <v>0</v>
      </c>
      <c r="O52" s="19">
        <v>389316871</v>
      </c>
      <c r="P52" s="19">
        <v>0</v>
      </c>
      <c r="Q52" s="19">
        <v>0</v>
      </c>
      <c r="R52" s="19">
        <v>0</v>
      </c>
      <c r="S52" s="19">
        <v>90580699.540000007</v>
      </c>
      <c r="T52" s="19">
        <v>90580699.540000007</v>
      </c>
      <c r="U52" s="19">
        <v>298736171.45999998</v>
      </c>
      <c r="V52" s="19">
        <v>314248421.45999998</v>
      </c>
      <c r="W52" s="19">
        <v>0</v>
      </c>
      <c r="X52" s="19">
        <v>298736171.45999998</v>
      </c>
      <c r="Y52" s="20">
        <f t="shared" si="0"/>
        <v>0.22375045381184425</v>
      </c>
      <c r="Z52" s="20">
        <f t="shared" si="1"/>
        <v>0.23266574424923908</v>
      </c>
      <c r="AA52" s="20">
        <f t="shared" si="2"/>
        <v>0</v>
      </c>
      <c r="AB52" s="21">
        <f t="shared" si="3"/>
        <v>0.23266574424923908</v>
      </c>
    </row>
    <row r="53" spans="1:28" outlineLevel="2" x14ac:dyDescent="0.25">
      <c r="A53" s="15" t="s">
        <v>347</v>
      </c>
      <c r="B53" s="16" t="s">
        <v>264</v>
      </c>
      <c r="C53" s="16" t="s">
        <v>31</v>
      </c>
      <c r="D53" s="16" t="s">
        <v>348</v>
      </c>
      <c r="E53" s="16"/>
      <c r="F53" s="16">
        <v>280</v>
      </c>
      <c r="G53" s="16">
        <v>1111</v>
      </c>
      <c r="H53" s="16">
        <v>3420</v>
      </c>
      <c r="I53" s="17" t="s">
        <v>349</v>
      </c>
      <c r="J53" s="18">
        <v>134141282</v>
      </c>
      <c r="K53" s="19">
        <v>134141282</v>
      </c>
      <c r="L53" s="19">
        <v>0</v>
      </c>
      <c r="M53" s="19">
        <v>-4620000</v>
      </c>
      <c r="N53" s="19">
        <v>0</v>
      </c>
      <c r="O53" s="19">
        <v>129521282</v>
      </c>
      <c r="P53" s="19">
        <v>0</v>
      </c>
      <c r="Q53" s="19">
        <v>0</v>
      </c>
      <c r="R53" s="19">
        <v>0</v>
      </c>
      <c r="S53" s="19">
        <v>30364470.649999999</v>
      </c>
      <c r="T53" s="19">
        <v>30364470.649999999</v>
      </c>
      <c r="U53" s="19">
        <v>99156811.349999994</v>
      </c>
      <c r="V53" s="19">
        <v>103776811.34999999</v>
      </c>
      <c r="W53" s="19">
        <v>0</v>
      </c>
      <c r="X53" s="19">
        <v>99156811.349999994</v>
      </c>
      <c r="Y53" s="20">
        <f t="shared" si="0"/>
        <v>0.22636186412770379</v>
      </c>
      <c r="Z53" s="20">
        <f t="shared" si="1"/>
        <v>0.23443614965145262</v>
      </c>
      <c r="AA53" s="20">
        <f t="shared" si="2"/>
        <v>0</v>
      </c>
      <c r="AB53" s="21">
        <f t="shared" si="3"/>
        <v>0.23443614965145262</v>
      </c>
    </row>
    <row r="54" spans="1:28" outlineLevel="2" x14ac:dyDescent="0.25">
      <c r="A54" s="15" t="s">
        <v>347</v>
      </c>
      <c r="B54" s="16" t="s">
        <v>288</v>
      </c>
      <c r="C54" s="16" t="s">
        <v>31</v>
      </c>
      <c r="D54" s="16" t="s">
        <v>348</v>
      </c>
      <c r="E54" s="16"/>
      <c r="F54" s="16">
        <v>280</v>
      </c>
      <c r="G54" s="16">
        <v>1111</v>
      </c>
      <c r="H54" s="16">
        <v>3420</v>
      </c>
      <c r="I54" s="17" t="s">
        <v>349</v>
      </c>
      <c r="J54" s="18">
        <v>60497012</v>
      </c>
      <c r="K54" s="19">
        <v>60497012</v>
      </c>
      <c r="L54" s="19">
        <v>0</v>
      </c>
      <c r="M54" s="19">
        <v>-3100000</v>
      </c>
      <c r="N54" s="19">
        <v>0</v>
      </c>
      <c r="O54" s="19">
        <v>57397012</v>
      </c>
      <c r="P54" s="19">
        <v>0</v>
      </c>
      <c r="Q54" s="19">
        <v>0</v>
      </c>
      <c r="R54" s="19">
        <v>0</v>
      </c>
      <c r="S54" s="19">
        <v>13533785.869999999</v>
      </c>
      <c r="T54" s="19">
        <v>13533785.869999999</v>
      </c>
      <c r="U54" s="19">
        <v>43863226.130000003</v>
      </c>
      <c r="V54" s="19">
        <v>46963226.130000003</v>
      </c>
      <c r="W54" s="19">
        <v>0</v>
      </c>
      <c r="X54" s="19">
        <v>43863226.130000003</v>
      </c>
      <c r="Y54" s="20">
        <f t="shared" si="0"/>
        <v>0.22370998868506101</v>
      </c>
      <c r="Z54" s="20">
        <f t="shared" si="1"/>
        <v>0.23579251599368969</v>
      </c>
      <c r="AA54" s="20">
        <f t="shared" si="2"/>
        <v>0</v>
      </c>
      <c r="AB54" s="21">
        <f t="shared" si="3"/>
        <v>0.23579251599368969</v>
      </c>
    </row>
    <row r="55" spans="1:28" outlineLevel="2" x14ac:dyDescent="0.25">
      <c r="A55" s="15" t="s">
        <v>347</v>
      </c>
      <c r="B55" s="16" t="s">
        <v>423</v>
      </c>
      <c r="C55" s="16" t="s">
        <v>31</v>
      </c>
      <c r="D55" s="16" t="s">
        <v>348</v>
      </c>
      <c r="E55" s="16"/>
      <c r="F55" s="16">
        <v>280</v>
      </c>
      <c r="G55" s="16">
        <v>1111</v>
      </c>
      <c r="H55" s="16">
        <v>3480</v>
      </c>
      <c r="I55" s="17" t="s">
        <v>349</v>
      </c>
      <c r="J55" s="18">
        <v>7535155</v>
      </c>
      <c r="K55" s="19">
        <v>7535155</v>
      </c>
      <c r="L55" s="19">
        <v>0</v>
      </c>
      <c r="M55" s="19">
        <v>0</v>
      </c>
      <c r="N55" s="19">
        <v>0</v>
      </c>
      <c r="O55" s="19">
        <v>7535155</v>
      </c>
      <c r="P55" s="19">
        <v>0</v>
      </c>
      <c r="Q55" s="19">
        <v>0</v>
      </c>
      <c r="R55" s="19">
        <v>0</v>
      </c>
      <c r="S55" s="19">
        <v>1614266.35</v>
      </c>
      <c r="T55" s="19">
        <v>1614266.35</v>
      </c>
      <c r="U55" s="19">
        <v>5920888.6500000004</v>
      </c>
      <c r="V55" s="19">
        <v>5920888.6500000004</v>
      </c>
      <c r="W55" s="19">
        <v>0</v>
      </c>
      <c r="X55" s="19">
        <v>5920888.6500000004</v>
      </c>
      <c r="Y55" s="20">
        <f t="shared" si="0"/>
        <v>0.21423133963402213</v>
      </c>
      <c r="Z55" s="20">
        <f t="shared" si="1"/>
        <v>0.21423133963402213</v>
      </c>
      <c r="AA55" s="20">
        <f t="shared" si="2"/>
        <v>0</v>
      </c>
      <c r="AB55" s="21">
        <f t="shared" si="3"/>
        <v>0.21423133963402213</v>
      </c>
    </row>
    <row r="56" spans="1:28" outlineLevel="2" x14ac:dyDescent="0.25">
      <c r="A56" s="15" t="s">
        <v>347</v>
      </c>
      <c r="B56" s="16" t="s">
        <v>442</v>
      </c>
      <c r="C56" s="16" t="s">
        <v>31</v>
      </c>
      <c r="D56" s="16" t="s">
        <v>348</v>
      </c>
      <c r="E56" s="16"/>
      <c r="F56" s="16">
        <v>280</v>
      </c>
      <c r="G56" s="16">
        <v>1111</v>
      </c>
      <c r="H56" s="16">
        <v>3480</v>
      </c>
      <c r="I56" s="17" t="s">
        <v>349</v>
      </c>
      <c r="J56" s="18">
        <v>35431323</v>
      </c>
      <c r="K56" s="19">
        <v>35431323</v>
      </c>
      <c r="L56" s="19">
        <v>0</v>
      </c>
      <c r="M56" s="19">
        <v>0</v>
      </c>
      <c r="N56" s="19">
        <v>0</v>
      </c>
      <c r="O56" s="19">
        <v>35431323</v>
      </c>
      <c r="P56" s="19">
        <v>0</v>
      </c>
      <c r="Q56" s="19">
        <v>0</v>
      </c>
      <c r="R56" s="19">
        <v>0</v>
      </c>
      <c r="S56" s="19">
        <v>7714140.8499999996</v>
      </c>
      <c r="T56" s="19">
        <v>7714140.8499999996</v>
      </c>
      <c r="U56" s="19">
        <v>27717182.149999999</v>
      </c>
      <c r="V56" s="19">
        <v>27717182.149999999</v>
      </c>
      <c r="W56" s="19">
        <v>0</v>
      </c>
      <c r="X56" s="19">
        <v>27717182.149999999</v>
      </c>
      <c r="Y56" s="20">
        <f t="shared" si="0"/>
        <v>0.21772093720576</v>
      </c>
      <c r="Z56" s="20">
        <f t="shared" si="1"/>
        <v>0.21772093720576</v>
      </c>
      <c r="AA56" s="20">
        <f t="shared" si="2"/>
        <v>0</v>
      </c>
      <c r="AB56" s="21">
        <f t="shared" si="3"/>
        <v>0.21772093720576</v>
      </c>
    </row>
    <row r="57" spans="1:28" outlineLevel="1" x14ac:dyDescent="0.25">
      <c r="A57" s="37"/>
      <c r="B57" s="37"/>
      <c r="C57" s="37"/>
      <c r="D57" s="45" t="s">
        <v>476</v>
      </c>
      <c r="E57" s="37"/>
      <c r="F57" s="37"/>
      <c r="G57" s="37"/>
      <c r="H57" s="37"/>
      <c r="I57" s="38"/>
      <c r="J57" s="39">
        <f>SUBTOTAL(9,J52:J56)</f>
        <v>642433893</v>
      </c>
      <c r="K57" s="40">
        <f>SUBTOTAL(9,K52:K56)</f>
        <v>642433893</v>
      </c>
      <c r="L57" s="40">
        <f>SUBTOTAL(9,L52:L56)</f>
        <v>0</v>
      </c>
      <c r="M57" s="40">
        <f>SUBTOTAL(9,M52:M56)</f>
        <v>-23232250</v>
      </c>
      <c r="N57" s="40">
        <f>SUBTOTAL(9,N52:N56)</f>
        <v>0</v>
      </c>
      <c r="O57" s="40">
        <f>SUBTOTAL(9,O52:O56)</f>
        <v>619201643</v>
      </c>
      <c r="P57" s="40">
        <f>SUBTOTAL(9,P52:P56)</f>
        <v>0</v>
      </c>
      <c r="Q57" s="40">
        <f>SUBTOTAL(9,Q52:Q56)</f>
        <v>0</v>
      </c>
      <c r="R57" s="40">
        <f>SUBTOTAL(9,R52:R56)</f>
        <v>0</v>
      </c>
      <c r="S57" s="40">
        <f>SUBTOTAL(9,S52:S56)</f>
        <v>143807363.25999999</v>
      </c>
      <c r="T57" s="40">
        <f>SUBTOTAL(9,T52:T56)</f>
        <v>143807363.25999999</v>
      </c>
      <c r="U57" s="40">
        <f>SUBTOTAL(9,U52:U56)</f>
        <v>475394279.73999989</v>
      </c>
      <c r="V57" s="40">
        <f>SUBTOTAL(9,V52:V56)</f>
        <v>498626529.73999989</v>
      </c>
      <c r="W57" s="40">
        <f>SUBTOTAL(9,W52:W56)</f>
        <v>0</v>
      </c>
      <c r="X57" s="40">
        <f>SUBTOTAL(9,X52:X56)</f>
        <v>475394279.73999989</v>
      </c>
      <c r="Y57" s="41">
        <f t="shared" si="0"/>
        <v>0.22384772165188363</v>
      </c>
      <c r="Z57" s="41">
        <f t="shared" si="1"/>
        <v>0.23224641744046534</v>
      </c>
      <c r="AA57" s="41">
        <f t="shared" si="2"/>
        <v>0</v>
      </c>
      <c r="AB57" s="41">
        <f t="shared" si="3"/>
        <v>0.23224641744046534</v>
      </c>
    </row>
    <row r="58" spans="1:28" outlineLevel="2" x14ac:dyDescent="0.25">
      <c r="A58" s="15" t="s">
        <v>347</v>
      </c>
      <c r="B58" s="16" t="s">
        <v>263</v>
      </c>
      <c r="C58" s="16" t="s">
        <v>31</v>
      </c>
      <c r="D58" s="16" t="s">
        <v>350</v>
      </c>
      <c r="E58" s="16"/>
      <c r="F58" s="16" t="s">
        <v>33</v>
      </c>
      <c r="G58" s="16">
        <v>1111</v>
      </c>
      <c r="H58" s="16">
        <v>3410</v>
      </c>
      <c r="I58" s="17" t="s">
        <v>351</v>
      </c>
      <c r="J58" s="18">
        <v>262957819</v>
      </c>
      <c r="K58" s="19">
        <v>262957819</v>
      </c>
      <c r="L58" s="19">
        <v>0</v>
      </c>
      <c r="M58" s="19">
        <v>0</v>
      </c>
      <c r="N58" s="19">
        <v>0</v>
      </c>
      <c r="O58" s="19">
        <v>262957819</v>
      </c>
      <c r="P58" s="19">
        <v>0</v>
      </c>
      <c r="Q58" s="19">
        <v>251192827.27000001</v>
      </c>
      <c r="R58" s="19">
        <v>0</v>
      </c>
      <c r="S58" s="19">
        <v>11764991.73</v>
      </c>
      <c r="T58" s="19">
        <v>11764991.73</v>
      </c>
      <c r="U58" s="19">
        <v>0</v>
      </c>
      <c r="V58" s="19">
        <v>0</v>
      </c>
      <c r="W58" s="19">
        <v>0</v>
      </c>
      <c r="X58" s="19">
        <v>-1.1175870895385742E-8</v>
      </c>
      <c r="Y58" s="20">
        <f t="shared" si="0"/>
        <v>4.4740984598750422E-2</v>
      </c>
      <c r="Z58" s="20">
        <f t="shared" si="1"/>
        <v>4.4740984598750422E-2</v>
      </c>
      <c r="AA58" s="20">
        <f t="shared" si="2"/>
        <v>0.95525901540124958</v>
      </c>
      <c r="AB58" s="21">
        <f t="shared" si="3"/>
        <v>1</v>
      </c>
    </row>
    <row r="59" spans="1:28" outlineLevel="2" x14ac:dyDescent="0.25">
      <c r="A59" s="15" t="s">
        <v>347</v>
      </c>
      <c r="B59" s="16" t="s">
        <v>264</v>
      </c>
      <c r="C59" s="16" t="s">
        <v>31</v>
      </c>
      <c r="D59" s="16" t="s">
        <v>350</v>
      </c>
      <c r="E59" s="16"/>
      <c r="F59" s="16" t="s">
        <v>33</v>
      </c>
      <c r="G59" s="16">
        <v>1111</v>
      </c>
      <c r="H59" s="16">
        <v>3420</v>
      </c>
      <c r="I59" s="17" t="s">
        <v>351</v>
      </c>
      <c r="J59" s="18">
        <v>113219174</v>
      </c>
      <c r="K59" s="19">
        <v>113219174</v>
      </c>
      <c r="L59" s="19">
        <v>0</v>
      </c>
      <c r="M59" s="19">
        <v>0</v>
      </c>
      <c r="N59" s="19">
        <v>0</v>
      </c>
      <c r="O59" s="19">
        <v>113219174</v>
      </c>
      <c r="P59" s="19">
        <v>0</v>
      </c>
      <c r="Q59" s="19">
        <v>108100158.09</v>
      </c>
      <c r="R59" s="19">
        <v>0</v>
      </c>
      <c r="S59" s="19">
        <v>5119015.91</v>
      </c>
      <c r="T59" s="19">
        <v>5119015.91</v>
      </c>
      <c r="U59" s="19">
        <v>0</v>
      </c>
      <c r="V59" s="19">
        <v>0</v>
      </c>
      <c r="W59" s="19">
        <v>0</v>
      </c>
      <c r="X59" s="19">
        <v>-3.7252902984619141E-9</v>
      </c>
      <c r="Y59" s="20">
        <f t="shared" si="0"/>
        <v>4.5213330296862968E-2</v>
      </c>
      <c r="Z59" s="20">
        <f t="shared" si="1"/>
        <v>4.5213330296862968E-2</v>
      </c>
      <c r="AA59" s="20">
        <f t="shared" si="2"/>
        <v>0.95478666970313708</v>
      </c>
      <c r="AB59" s="21">
        <f t="shared" si="3"/>
        <v>1</v>
      </c>
    </row>
    <row r="60" spans="1:28" outlineLevel="2" x14ac:dyDescent="0.25">
      <c r="A60" s="15" t="s">
        <v>347</v>
      </c>
      <c r="B60" s="16" t="s">
        <v>288</v>
      </c>
      <c r="C60" s="16" t="s">
        <v>31</v>
      </c>
      <c r="D60" s="16" t="s">
        <v>350</v>
      </c>
      <c r="E60" s="16"/>
      <c r="F60" s="16" t="s">
        <v>33</v>
      </c>
      <c r="G60" s="16">
        <v>1111</v>
      </c>
      <c r="H60" s="16">
        <v>3420</v>
      </c>
      <c r="I60" s="17" t="s">
        <v>351</v>
      </c>
      <c r="J60" s="18">
        <v>48976898</v>
      </c>
      <c r="K60" s="19">
        <v>48976898</v>
      </c>
      <c r="L60" s="19">
        <v>0</v>
      </c>
      <c r="M60" s="19">
        <v>0</v>
      </c>
      <c r="N60" s="19">
        <v>0</v>
      </c>
      <c r="O60" s="19">
        <v>48976898</v>
      </c>
      <c r="P60" s="19">
        <v>0</v>
      </c>
      <c r="Q60" s="19">
        <v>45709038.869999997</v>
      </c>
      <c r="R60" s="19">
        <v>0</v>
      </c>
      <c r="S60" s="19">
        <v>3267859.13</v>
      </c>
      <c r="T60" s="19">
        <v>3267859.13</v>
      </c>
      <c r="U60" s="19">
        <v>0</v>
      </c>
      <c r="V60" s="19">
        <v>0</v>
      </c>
      <c r="W60" s="19">
        <v>0</v>
      </c>
      <c r="X60" s="19">
        <v>2.7939677238464355E-9</v>
      </c>
      <c r="Y60" s="20">
        <f t="shared" si="0"/>
        <v>6.6722460250545054E-2</v>
      </c>
      <c r="Z60" s="20">
        <f t="shared" si="1"/>
        <v>6.6722460250545054E-2</v>
      </c>
      <c r="AA60" s="20">
        <f t="shared" si="2"/>
        <v>0.93327753974945493</v>
      </c>
      <c r="AB60" s="21">
        <f t="shared" si="3"/>
        <v>1</v>
      </c>
    </row>
    <row r="61" spans="1:28" outlineLevel="2" x14ac:dyDescent="0.25">
      <c r="A61" s="15" t="s">
        <v>347</v>
      </c>
      <c r="B61" s="16" t="s">
        <v>423</v>
      </c>
      <c r="C61" s="16" t="s">
        <v>31</v>
      </c>
      <c r="D61" s="16" t="s">
        <v>350</v>
      </c>
      <c r="E61" s="16"/>
      <c r="F61" s="16" t="s">
        <v>33</v>
      </c>
      <c r="G61" s="16">
        <v>1111</v>
      </c>
      <c r="H61" s="16">
        <v>3480</v>
      </c>
      <c r="I61" s="17" t="s">
        <v>351</v>
      </c>
      <c r="J61" s="18">
        <v>43936778</v>
      </c>
      <c r="K61" s="19">
        <v>43936778</v>
      </c>
      <c r="L61" s="19">
        <v>0</v>
      </c>
      <c r="M61" s="19">
        <v>0</v>
      </c>
      <c r="N61" s="19">
        <v>0</v>
      </c>
      <c r="O61" s="19">
        <v>43936778</v>
      </c>
      <c r="P61" s="19">
        <v>0</v>
      </c>
      <c r="Q61" s="19">
        <v>42068339.090000004</v>
      </c>
      <c r="R61" s="19">
        <v>0</v>
      </c>
      <c r="S61" s="19">
        <v>1868438.91</v>
      </c>
      <c r="T61" s="19">
        <v>1868438.91</v>
      </c>
      <c r="U61" s="19">
        <v>0</v>
      </c>
      <c r="V61" s="19">
        <v>0</v>
      </c>
      <c r="W61" s="19">
        <v>0</v>
      </c>
      <c r="X61" s="19">
        <v>-3.4924596548080444E-9</v>
      </c>
      <c r="Y61" s="20">
        <f t="shared" si="0"/>
        <v>4.25256242048518E-2</v>
      </c>
      <c r="Z61" s="20">
        <f t="shared" si="1"/>
        <v>4.25256242048518E-2</v>
      </c>
      <c r="AA61" s="20">
        <f t="shared" si="2"/>
        <v>0.95747437579514827</v>
      </c>
      <c r="AB61" s="21">
        <f t="shared" si="3"/>
        <v>1</v>
      </c>
    </row>
    <row r="62" spans="1:28" outlineLevel="2" x14ac:dyDescent="0.25">
      <c r="A62" s="15" t="s">
        <v>347</v>
      </c>
      <c r="B62" s="16" t="s">
        <v>442</v>
      </c>
      <c r="C62" s="16" t="s">
        <v>31</v>
      </c>
      <c r="D62" s="16" t="s">
        <v>350</v>
      </c>
      <c r="E62" s="16"/>
      <c r="F62" s="16" t="s">
        <v>33</v>
      </c>
      <c r="G62" s="16">
        <v>1111</v>
      </c>
      <c r="H62" s="16">
        <v>3480</v>
      </c>
      <c r="I62" s="17" t="s">
        <v>351</v>
      </c>
      <c r="J62" s="18">
        <v>20060481</v>
      </c>
      <c r="K62" s="19">
        <v>20060481</v>
      </c>
      <c r="L62" s="19">
        <v>0</v>
      </c>
      <c r="M62" s="19">
        <v>0</v>
      </c>
      <c r="N62" s="19">
        <v>0</v>
      </c>
      <c r="O62" s="19">
        <v>20060481</v>
      </c>
      <c r="P62" s="19">
        <v>0</v>
      </c>
      <c r="Q62" s="19">
        <v>18238726.870000001</v>
      </c>
      <c r="R62" s="19">
        <v>0</v>
      </c>
      <c r="S62" s="19">
        <v>1821754.13</v>
      </c>
      <c r="T62" s="19">
        <v>1821754.13</v>
      </c>
      <c r="U62" s="19">
        <v>0</v>
      </c>
      <c r="V62" s="19">
        <v>0</v>
      </c>
      <c r="W62" s="19">
        <v>0</v>
      </c>
      <c r="X62" s="19">
        <v>-9.3132257461547852E-10</v>
      </c>
      <c r="Y62" s="20">
        <f t="shared" si="0"/>
        <v>9.0813083195761854E-2</v>
      </c>
      <c r="Z62" s="20">
        <f t="shared" si="1"/>
        <v>9.0813083195761854E-2</v>
      </c>
      <c r="AA62" s="20">
        <f t="shared" si="2"/>
        <v>0.90918691680423824</v>
      </c>
      <c r="AB62" s="21">
        <f t="shared" si="3"/>
        <v>1</v>
      </c>
    </row>
    <row r="63" spans="1:28" outlineLevel="1" x14ac:dyDescent="0.25">
      <c r="A63" s="37"/>
      <c r="B63" s="37"/>
      <c r="C63" s="37"/>
      <c r="D63" s="45" t="s">
        <v>477</v>
      </c>
      <c r="E63" s="37"/>
      <c r="F63" s="37"/>
      <c r="G63" s="37"/>
      <c r="H63" s="37"/>
      <c r="I63" s="38"/>
      <c r="J63" s="39">
        <f>SUBTOTAL(9,J58:J62)</f>
        <v>489151150</v>
      </c>
      <c r="K63" s="40">
        <f>SUBTOTAL(9,K58:K62)</f>
        <v>489151150</v>
      </c>
      <c r="L63" s="40">
        <f>SUBTOTAL(9,L58:L62)</f>
        <v>0</v>
      </c>
      <c r="M63" s="40">
        <f>SUBTOTAL(9,M58:M62)</f>
        <v>0</v>
      </c>
      <c r="N63" s="40">
        <f>SUBTOTAL(9,N58:N62)</f>
        <v>0</v>
      </c>
      <c r="O63" s="40">
        <f>SUBTOTAL(9,O58:O62)</f>
        <v>489151150</v>
      </c>
      <c r="P63" s="40">
        <f>SUBTOTAL(9,P58:P62)</f>
        <v>0</v>
      </c>
      <c r="Q63" s="40">
        <f>SUBTOTAL(9,Q58:Q62)</f>
        <v>465309090.19000006</v>
      </c>
      <c r="R63" s="40">
        <f>SUBTOTAL(9,R58:R62)</f>
        <v>0</v>
      </c>
      <c r="S63" s="40">
        <f>SUBTOTAL(9,S58:S62)</f>
        <v>23842059.809999999</v>
      </c>
      <c r="T63" s="40">
        <f>SUBTOTAL(9,T58:T62)</f>
        <v>23842059.809999999</v>
      </c>
      <c r="U63" s="40">
        <f>SUBTOTAL(9,U58:U62)</f>
        <v>0</v>
      </c>
      <c r="V63" s="40">
        <f>SUBTOTAL(9,V58:V62)</f>
        <v>0</v>
      </c>
      <c r="W63" s="40">
        <f>SUBTOTAL(9,W58:W62)</f>
        <v>0</v>
      </c>
      <c r="X63" s="40">
        <f>SUBTOTAL(9,X58:X62)</f>
        <v>-1.6530975699424744E-8</v>
      </c>
      <c r="Y63" s="41">
        <f t="shared" si="0"/>
        <v>4.8741702457410142E-2</v>
      </c>
      <c r="Z63" s="41">
        <f t="shared" si="1"/>
        <v>4.8741702457410142E-2</v>
      </c>
      <c r="AA63" s="41">
        <f t="shared" si="2"/>
        <v>0.95125829754258995</v>
      </c>
      <c r="AB63" s="41">
        <f t="shared" si="3"/>
        <v>1</v>
      </c>
    </row>
    <row r="64" spans="1:28" outlineLevel="2" x14ac:dyDescent="0.25">
      <c r="A64" s="15" t="s">
        <v>29</v>
      </c>
      <c r="B64" s="16" t="s">
        <v>30</v>
      </c>
      <c r="C64" s="16" t="s">
        <v>31</v>
      </c>
      <c r="D64" s="16" t="s">
        <v>39</v>
      </c>
      <c r="E64" s="16"/>
      <c r="F64" s="16" t="s">
        <v>33</v>
      </c>
      <c r="G64" s="16">
        <v>1111</v>
      </c>
      <c r="H64" s="16">
        <v>3480</v>
      </c>
      <c r="I64" s="17" t="s">
        <v>40</v>
      </c>
      <c r="J64" s="18">
        <v>39937838</v>
      </c>
      <c r="K64" s="19">
        <v>39937838</v>
      </c>
      <c r="L64" s="19">
        <v>0</v>
      </c>
      <c r="M64" s="19">
        <v>0</v>
      </c>
      <c r="N64" s="19">
        <v>0</v>
      </c>
      <c r="O64" s="19">
        <v>39937838</v>
      </c>
      <c r="P64" s="19">
        <v>0</v>
      </c>
      <c r="Q64" s="19">
        <v>34642879.520000003</v>
      </c>
      <c r="R64" s="19">
        <v>0</v>
      </c>
      <c r="S64" s="19">
        <v>5294958.4800000004</v>
      </c>
      <c r="T64" s="19">
        <v>5294958.4800000004</v>
      </c>
      <c r="U64" s="19">
        <v>0</v>
      </c>
      <c r="V64" s="19">
        <v>0</v>
      </c>
      <c r="W64" s="19">
        <v>0</v>
      </c>
      <c r="X64" s="19">
        <v>-3.7252902984619141E-9</v>
      </c>
      <c r="Y64" s="20">
        <f t="shared" si="0"/>
        <v>0.13257999794580769</v>
      </c>
      <c r="Z64" s="20">
        <f t="shared" si="1"/>
        <v>0.13257999794580769</v>
      </c>
      <c r="AA64" s="20">
        <f t="shared" si="2"/>
        <v>0.86742000205419245</v>
      </c>
      <c r="AB64" s="21">
        <f t="shared" si="3"/>
        <v>1.0000000000000002</v>
      </c>
    </row>
    <row r="65" spans="1:28" outlineLevel="2" x14ac:dyDescent="0.25">
      <c r="A65" s="15" t="s">
        <v>262</v>
      </c>
      <c r="B65" s="16" t="s">
        <v>263</v>
      </c>
      <c r="C65" s="16" t="s">
        <v>31</v>
      </c>
      <c r="D65" s="16" t="s">
        <v>39</v>
      </c>
      <c r="E65" s="16"/>
      <c r="F65" s="16" t="s">
        <v>33</v>
      </c>
      <c r="G65" s="16">
        <v>1111</v>
      </c>
      <c r="H65" s="16">
        <v>3480</v>
      </c>
      <c r="I65" s="17" t="s">
        <v>40</v>
      </c>
      <c r="J65" s="18">
        <v>105645960</v>
      </c>
      <c r="K65" s="19">
        <v>105645960</v>
      </c>
      <c r="L65" s="19">
        <v>0</v>
      </c>
      <c r="M65" s="19">
        <v>0</v>
      </c>
      <c r="N65" s="19">
        <v>0</v>
      </c>
      <c r="O65" s="19">
        <v>105645960</v>
      </c>
      <c r="P65" s="19">
        <v>0</v>
      </c>
      <c r="Q65" s="19">
        <v>0</v>
      </c>
      <c r="R65" s="19">
        <v>0</v>
      </c>
      <c r="S65" s="19">
        <v>8594214.75</v>
      </c>
      <c r="T65" s="19">
        <v>8594214.75</v>
      </c>
      <c r="U65" s="19">
        <v>97051745.25</v>
      </c>
      <c r="V65" s="19">
        <v>97051745.25</v>
      </c>
      <c r="W65" s="19">
        <v>0</v>
      </c>
      <c r="X65" s="19">
        <v>97051745.25</v>
      </c>
      <c r="Y65" s="20">
        <f t="shared" si="0"/>
        <v>8.1349203982812021E-2</v>
      </c>
      <c r="Z65" s="20">
        <f t="shared" si="1"/>
        <v>8.1349203982812021E-2</v>
      </c>
      <c r="AA65" s="20">
        <f t="shared" si="2"/>
        <v>0</v>
      </c>
      <c r="AB65" s="21">
        <f t="shared" si="3"/>
        <v>8.1349203982812021E-2</v>
      </c>
    </row>
    <row r="66" spans="1:28" outlineLevel="1" x14ac:dyDescent="0.25">
      <c r="A66" s="37"/>
      <c r="B66" s="37"/>
      <c r="C66" s="37"/>
      <c r="D66" s="45" t="s">
        <v>478</v>
      </c>
      <c r="E66" s="37"/>
      <c r="F66" s="37"/>
      <c r="G66" s="37"/>
      <c r="H66" s="37"/>
      <c r="I66" s="38"/>
      <c r="J66" s="39">
        <f>SUBTOTAL(9,J64:J65)</f>
        <v>145583798</v>
      </c>
      <c r="K66" s="40">
        <f>SUBTOTAL(9,K64:K65)</f>
        <v>145583798</v>
      </c>
      <c r="L66" s="40">
        <f>SUBTOTAL(9,L64:L65)</f>
        <v>0</v>
      </c>
      <c r="M66" s="40">
        <f>SUBTOTAL(9,M64:M65)</f>
        <v>0</v>
      </c>
      <c r="N66" s="40">
        <f>SUBTOTAL(9,N64:N65)</f>
        <v>0</v>
      </c>
      <c r="O66" s="40">
        <f>SUBTOTAL(9,O64:O65)</f>
        <v>145583798</v>
      </c>
      <c r="P66" s="40">
        <f>SUBTOTAL(9,P64:P65)</f>
        <v>0</v>
      </c>
      <c r="Q66" s="40">
        <f>SUBTOTAL(9,Q64:Q65)</f>
        <v>34642879.520000003</v>
      </c>
      <c r="R66" s="40">
        <f>SUBTOTAL(9,R64:R65)</f>
        <v>0</v>
      </c>
      <c r="S66" s="40">
        <f>SUBTOTAL(9,S64:S65)</f>
        <v>13889173.23</v>
      </c>
      <c r="T66" s="40">
        <f>SUBTOTAL(9,T64:T65)</f>
        <v>13889173.23</v>
      </c>
      <c r="U66" s="40">
        <f>SUBTOTAL(9,U64:U65)</f>
        <v>97051745.25</v>
      </c>
      <c r="V66" s="40">
        <f>SUBTOTAL(9,V64:V65)</f>
        <v>97051745.25</v>
      </c>
      <c r="W66" s="40">
        <f>SUBTOTAL(9,W64:W65)</f>
        <v>0</v>
      </c>
      <c r="X66" s="40">
        <f>SUBTOTAL(9,X64:X65)</f>
        <v>97051745.25</v>
      </c>
      <c r="Y66" s="41">
        <f t="shared" si="0"/>
        <v>9.5403289519895615E-2</v>
      </c>
      <c r="Z66" s="41">
        <f t="shared" si="1"/>
        <v>9.5403289519895615E-2</v>
      </c>
      <c r="AA66" s="41">
        <f t="shared" si="2"/>
        <v>0.23795834423827852</v>
      </c>
      <c r="AB66" s="41">
        <f t="shared" si="3"/>
        <v>0.33336163375817413</v>
      </c>
    </row>
    <row r="67" spans="1:28" outlineLevel="2" x14ac:dyDescent="0.25">
      <c r="A67" s="15" t="s">
        <v>29</v>
      </c>
      <c r="B67" s="16" t="s">
        <v>30</v>
      </c>
      <c r="C67" s="16" t="s">
        <v>31</v>
      </c>
      <c r="D67" s="16" t="s">
        <v>41</v>
      </c>
      <c r="E67" s="16"/>
      <c r="F67" s="16" t="s">
        <v>33</v>
      </c>
      <c r="G67" s="16">
        <v>1111</v>
      </c>
      <c r="H67" s="16">
        <v>3480</v>
      </c>
      <c r="I67" s="17" t="s">
        <v>42</v>
      </c>
      <c r="J67" s="18">
        <v>950535064</v>
      </c>
      <c r="K67" s="19">
        <v>950535064</v>
      </c>
      <c r="L67" s="19">
        <v>0</v>
      </c>
      <c r="M67" s="19">
        <v>0</v>
      </c>
      <c r="N67" s="19">
        <v>0</v>
      </c>
      <c r="O67" s="19">
        <v>950535064</v>
      </c>
      <c r="P67" s="19">
        <v>0</v>
      </c>
      <c r="Q67" s="19">
        <v>0</v>
      </c>
      <c r="R67" s="19">
        <v>0</v>
      </c>
      <c r="S67" s="19">
        <v>237760286.99000001</v>
      </c>
      <c r="T67" s="19">
        <v>237760286.99000001</v>
      </c>
      <c r="U67" s="19">
        <v>712774777.00999999</v>
      </c>
      <c r="V67" s="19">
        <v>712774777.00999999</v>
      </c>
      <c r="W67" s="19">
        <v>0</v>
      </c>
      <c r="X67" s="19">
        <v>712774777.00999999</v>
      </c>
      <c r="Y67" s="20">
        <f t="shared" si="0"/>
        <v>0.25013310502136299</v>
      </c>
      <c r="Z67" s="20">
        <f t="shared" si="1"/>
        <v>0.25013310502136299</v>
      </c>
      <c r="AA67" s="20">
        <f t="shared" si="2"/>
        <v>0</v>
      </c>
      <c r="AB67" s="21">
        <f t="shared" si="3"/>
        <v>0.25013310502136299</v>
      </c>
    </row>
    <row r="68" spans="1:28" outlineLevel="2" x14ac:dyDescent="0.25">
      <c r="A68" s="15" t="s">
        <v>198</v>
      </c>
      <c r="B68" s="16" t="s">
        <v>30</v>
      </c>
      <c r="C68" s="16" t="s">
        <v>31</v>
      </c>
      <c r="D68" s="16" t="s">
        <v>41</v>
      </c>
      <c r="E68" s="16"/>
      <c r="F68" s="16" t="s">
        <v>33</v>
      </c>
      <c r="G68" s="16">
        <v>1111</v>
      </c>
      <c r="H68" s="16">
        <v>3480</v>
      </c>
      <c r="I68" s="17" t="s">
        <v>42</v>
      </c>
      <c r="J68" s="18">
        <v>1368841343</v>
      </c>
      <c r="K68" s="19">
        <v>1368841343</v>
      </c>
      <c r="L68" s="19">
        <v>0</v>
      </c>
      <c r="M68" s="19">
        <v>0</v>
      </c>
      <c r="N68" s="19">
        <v>0</v>
      </c>
      <c r="O68" s="19">
        <v>1368841343</v>
      </c>
      <c r="P68" s="19">
        <v>0</v>
      </c>
      <c r="Q68" s="19">
        <v>0</v>
      </c>
      <c r="R68" s="19">
        <v>0</v>
      </c>
      <c r="S68" s="19">
        <v>343787854.33999997</v>
      </c>
      <c r="T68" s="19">
        <v>343787854.33999997</v>
      </c>
      <c r="U68" s="19">
        <v>1025053488.66</v>
      </c>
      <c r="V68" s="19">
        <v>1025053488.66</v>
      </c>
      <c r="W68" s="19">
        <v>0</v>
      </c>
      <c r="X68" s="19">
        <v>1025053488.6600001</v>
      </c>
      <c r="Y68" s="20">
        <f t="shared" si="0"/>
        <v>0.25115244808908432</v>
      </c>
      <c r="Z68" s="20">
        <f t="shared" si="1"/>
        <v>0.25115244808908432</v>
      </c>
      <c r="AA68" s="20">
        <f t="shared" si="2"/>
        <v>0</v>
      </c>
      <c r="AB68" s="21">
        <f t="shared" si="3"/>
        <v>0.25115244808908432</v>
      </c>
    </row>
    <row r="69" spans="1:28" outlineLevel="2" x14ac:dyDescent="0.25">
      <c r="A69" s="15" t="s">
        <v>262</v>
      </c>
      <c r="B69" s="16" t="s">
        <v>263</v>
      </c>
      <c r="C69" s="16" t="s">
        <v>31</v>
      </c>
      <c r="D69" s="16" t="s">
        <v>41</v>
      </c>
      <c r="E69" s="16"/>
      <c r="F69" s="16" t="s">
        <v>33</v>
      </c>
      <c r="G69" s="16">
        <v>1111</v>
      </c>
      <c r="H69" s="16">
        <v>3480</v>
      </c>
      <c r="I69" s="17" t="s">
        <v>42</v>
      </c>
      <c r="J69" s="18">
        <v>41400108</v>
      </c>
      <c r="K69" s="19">
        <v>41400108</v>
      </c>
      <c r="L69" s="19">
        <v>0</v>
      </c>
      <c r="M69" s="19">
        <v>0</v>
      </c>
      <c r="N69" s="19">
        <v>0</v>
      </c>
      <c r="O69" s="19">
        <v>41400108</v>
      </c>
      <c r="P69" s="19">
        <v>0</v>
      </c>
      <c r="Q69" s="19">
        <v>0</v>
      </c>
      <c r="R69" s="19">
        <v>0</v>
      </c>
      <c r="S69" s="19">
        <v>13645860.130000001</v>
      </c>
      <c r="T69" s="19">
        <v>13645860.130000001</v>
      </c>
      <c r="U69" s="19">
        <v>27754247.870000001</v>
      </c>
      <c r="V69" s="19">
        <v>27754247.870000001</v>
      </c>
      <c r="W69" s="19">
        <v>0</v>
      </c>
      <c r="X69" s="19">
        <v>27754247.869999997</v>
      </c>
      <c r="Y69" s="20">
        <f t="shared" si="0"/>
        <v>0.32960928821731578</v>
      </c>
      <c r="Z69" s="20">
        <f t="shared" si="1"/>
        <v>0.32960928821731578</v>
      </c>
      <c r="AA69" s="20">
        <f t="shared" si="2"/>
        <v>0</v>
      </c>
      <c r="AB69" s="21">
        <f t="shared" si="3"/>
        <v>0.32960928821731578</v>
      </c>
    </row>
    <row r="70" spans="1:28" outlineLevel="2" x14ac:dyDescent="0.25">
      <c r="A70" s="15" t="s">
        <v>262</v>
      </c>
      <c r="B70" s="16" t="s">
        <v>264</v>
      </c>
      <c r="C70" s="16" t="s">
        <v>31</v>
      </c>
      <c r="D70" s="16" t="s">
        <v>41</v>
      </c>
      <c r="E70" s="16"/>
      <c r="F70" s="16" t="s">
        <v>33</v>
      </c>
      <c r="G70" s="16">
        <v>1111</v>
      </c>
      <c r="H70" s="16">
        <v>3480</v>
      </c>
      <c r="I70" s="17" t="s">
        <v>42</v>
      </c>
      <c r="J70" s="18">
        <v>941246706</v>
      </c>
      <c r="K70" s="19">
        <v>941246706</v>
      </c>
      <c r="L70" s="19">
        <v>0</v>
      </c>
      <c r="M70" s="19">
        <v>0</v>
      </c>
      <c r="N70" s="19">
        <v>0</v>
      </c>
      <c r="O70" s="19">
        <v>941246706</v>
      </c>
      <c r="P70" s="19">
        <v>0</v>
      </c>
      <c r="Q70" s="19">
        <v>0</v>
      </c>
      <c r="R70" s="19">
        <v>0</v>
      </c>
      <c r="S70" s="19">
        <v>236927100.74000001</v>
      </c>
      <c r="T70" s="19">
        <v>236927100.74000001</v>
      </c>
      <c r="U70" s="19">
        <v>704319605.25999999</v>
      </c>
      <c r="V70" s="19">
        <v>704319605.25999999</v>
      </c>
      <c r="W70" s="19">
        <v>0</v>
      </c>
      <c r="X70" s="19">
        <v>704319605.25999999</v>
      </c>
      <c r="Y70" s="20">
        <f t="shared" si="0"/>
        <v>0.25171626017886961</v>
      </c>
      <c r="Z70" s="20">
        <f t="shared" si="1"/>
        <v>0.25171626017886961</v>
      </c>
      <c r="AA70" s="20">
        <f t="shared" si="2"/>
        <v>0</v>
      </c>
      <c r="AB70" s="21">
        <f t="shared" si="3"/>
        <v>0.25171626017886961</v>
      </c>
    </row>
    <row r="71" spans="1:28" outlineLevel="2" x14ac:dyDescent="0.25">
      <c r="A71" s="15" t="s">
        <v>262</v>
      </c>
      <c r="B71" s="16" t="s">
        <v>288</v>
      </c>
      <c r="C71" s="16" t="s">
        <v>31</v>
      </c>
      <c r="D71" s="16" t="s">
        <v>41</v>
      </c>
      <c r="E71" s="16"/>
      <c r="F71" s="16" t="s">
        <v>33</v>
      </c>
      <c r="G71" s="16">
        <v>1111</v>
      </c>
      <c r="H71" s="16">
        <v>3480</v>
      </c>
      <c r="I71" s="17" t="s">
        <v>42</v>
      </c>
      <c r="J71" s="18">
        <v>188183068</v>
      </c>
      <c r="K71" s="19">
        <v>188183068</v>
      </c>
      <c r="L71" s="19">
        <v>0</v>
      </c>
      <c r="M71" s="19">
        <v>0</v>
      </c>
      <c r="N71" s="19">
        <v>0</v>
      </c>
      <c r="O71" s="19">
        <v>188183068</v>
      </c>
      <c r="P71" s="19">
        <v>0</v>
      </c>
      <c r="Q71" s="19">
        <v>0</v>
      </c>
      <c r="R71" s="19">
        <v>0</v>
      </c>
      <c r="S71" s="19">
        <v>43278292.07</v>
      </c>
      <c r="T71" s="19">
        <v>43278292.07</v>
      </c>
      <c r="U71" s="19">
        <v>144904775.93000001</v>
      </c>
      <c r="V71" s="19">
        <v>144904775.93000001</v>
      </c>
      <c r="W71" s="19">
        <v>0</v>
      </c>
      <c r="X71" s="19">
        <v>144904775.93000001</v>
      </c>
      <c r="Y71" s="20">
        <f t="shared" si="0"/>
        <v>0.22997973478676625</v>
      </c>
      <c r="Z71" s="20">
        <f t="shared" si="1"/>
        <v>0.22997973478676625</v>
      </c>
      <c r="AA71" s="20">
        <f t="shared" si="2"/>
        <v>0</v>
      </c>
      <c r="AB71" s="21">
        <f t="shared" si="3"/>
        <v>0.22997973478676625</v>
      </c>
    </row>
    <row r="72" spans="1:28" outlineLevel="2" x14ac:dyDescent="0.25">
      <c r="A72" s="15" t="s">
        <v>295</v>
      </c>
      <c r="B72" s="16" t="s">
        <v>30</v>
      </c>
      <c r="C72" s="16" t="s">
        <v>31</v>
      </c>
      <c r="D72" s="16" t="s">
        <v>41</v>
      </c>
      <c r="E72" s="16"/>
      <c r="F72" s="16" t="s">
        <v>33</v>
      </c>
      <c r="G72" s="16">
        <v>1111</v>
      </c>
      <c r="H72" s="16">
        <v>3480</v>
      </c>
      <c r="I72" s="17" t="s">
        <v>42</v>
      </c>
      <c r="J72" s="18">
        <v>205128525</v>
      </c>
      <c r="K72" s="19">
        <v>205128525</v>
      </c>
      <c r="L72" s="19">
        <v>0</v>
      </c>
      <c r="M72" s="19">
        <v>0</v>
      </c>
      <c r="N72" s="19">
        <v>0</v>
      </c>
      <c r="O72" s="19">
        <v>205128525</v>
      </c>
      <c r="P72" s="19">
        <v>0</v>
      </c>
      <c r="Q72" s="19">
        <v>0</v>
      </c>
      <c r="R72" s="19">
        <v>0</v>
      </c>
      <c r="S72" s="19">
        <v>43905151.229999997</v>
      </c>
      <c r="T72" s="19">
        <v>43905151.229999997</v>
      </c>
      <c r="U72" s="19">
        <v>161223373.77000001</v>
      </c>
      <c r="V72" s="19">
        <v>161223373.77000001</v>
      </c>
      <c r="W72" s="19">
        <v>0</v>
      </c>
      <c r="X72" s="19">
        <v>161223373.77000001</v>
      </c>
      <c r="Y72" s="20">
        <f t="shared" si="0"/>
        <v>0.21403727848186885</v>
      </c>
      <c r="Z72" s="20">
        <f t="shared" si="1"/>
        <v>0.21403727848186885</v>
      </c>
      <c r="AA72" s="20">
        <f t="shared" si="2"/>
        <v>0</v>
      </c>
      <c r="AB72" s="21">
        <f t="shared" si="3"/>
        <v>0.21403727848186885</v>
      </c>
    </row>
    <row r="73" spans="1:28" outlineLevel="2" x14ac:dyDescent="0.25">
      <c r="A73" s="15" t="s">
        <v>303</v>
      </c>
      <c r="B73" s="16" t="s">
        <v>30</v>
      </c>
      <c r="C73" s="16" t="s">
        <v>31</v>
      </c>
      <c r="D73" s="16" t="s">
        <v>41</v>
      </c>
      <c r="E73" s="16"/>
      <c r="F73" s="16" t="s">
        <v>33</v>
      </c>
      <c r="G73" s="16">
        <v>1111</v>
      </c>
      <c r="H73" s="16">
        <v>3480</v>
      </c>
      <c r="I73" s="17" t="s">
        <v>42</v>
      </c>
      <c r="J73" s="18">
        <v>858716501</v>
      </c>
      <c r="K73" s="19">
        <v>858716501</v>
      </c>
      <c r="L73" s="19">
        <v>0</v>
      </c>
      <c r="M73" s="19">
        <v>0</v>
      </c>
      <c r="N73" s="19">
        <v>0</v>
      </c>
      <c r="O73" s="19">
        <v>858716501</v>
      </c>
      <c r="P73" s="19">
        <v>0</v>
      </c>
      <c r="Q73" s="19">
        <v>0</v>
      </c>
      <c r="R73" s="19">
        <v>0</v>
      </c>
      <c r="S73" s="19">
        <v>198607134.13999999</v>
      </c>
      <c r="T73" s="19">
        <v>198607134.13999999</v>
      </c>
      <c r="U73" s="19">
        <v>660109366.86000001</v>
      </c>
      <c r="V73" s="19">
        <v>660109366.86000001</v>
      </c>
      <c r="W73" s="19">
        <v>0</v>
      </c>
      <c r="X73" s="19">
        <v>660109366.86000001</v>
      </c>
      <c r="Y73" s="20">
        <f t="shared" si="0"/>
        <v>0.23128370528424255</v>
      </c>
      <c r="Z73" s="20">
        <f t="shared" si="1"/>
        <v>0.23128370528424255</v>
      </c>
      <c r="AA73" s="20">
        <f t="shared" si="2"/>
        <v>0</v>
      </c>
      <c r="AB73" s="21">
        <f t="shared" si="3"/>
        <v>0.23128370528424255</v>
      </c>
    </row>
    <row r="74" spans="1:28" outlineLevel="2" x14ac:dyDescent="0.25">
      <c r="A74" s="15" t="s">
        <v>309</v>
      </c>
      <c r="B74" s="16" t="s">
        <v>30</v>
      </c>
      <c r="C74" s="16" t="s">
        <v>31</v>
      </c>
      <c r="D74" s="16" t="s">
        <v>41</v>
      </c>
      <c r="E74" s="16"/>
      <c r="F74" s="16" t="s">
        <v>33</v>
      </c>
      <c r="G74" s="16">
        <v>1111</v>
      </c>
      <c r="H74" s="16">
        <v>3480</v>
      </c>
      <c r="I74" s="17" t="s">
        <v>42</v>
      </c>
      <c r="J74" s="18">
        <v>235217624</v>
      </c>
      <c r="K74" s="19">
        <v>235217624</v>
      </c>
      <c r="L74" s="19">
        <v>0</v>
      </c>
      <c r="M74" s="19">
        <v>0</v>
      </c>
      <c r="N74" s="19">
        <v>0</v>
      </c>
      <c r="O74" s="19">
        <v>235217624</v>
      </c>
      <c r="P74" s="19">
        <v>0</v>
      </c>
      <c r="Q74" s="19">
        <v>0</v>
      </c>
      <c r="R74" s="19">
        <v>0</v>
      </c>
      <c r="S74" s="19">
        <v>53461777.460000001</v>
      </c>
      <c r="T74" s="19">
        <v>53461777.460000001</v>
      </c>
      <c r="U74" s="19">
        <v>181755846.53999999</v>
      </c>
      <c r="V74" s="19">
        <v>181755846.53999999</v>
      </c>
      <c r="W74" s="19">
        <v>0</v>
      </c>
      <c r="X74" s="19">
        <v>181755846.53999999</v>
      </c>
      <c r="Y74" s="20">
        <f t="shared" si="0"/>
        <v>0.22728644457355798</v>
      </c>
      <c r="Z74" s="20">
        <f t="shared" si="1"/>
        <v>0.22728644457355798</v>
      </c>
      <c r="AA74" s="20">
        <f t="shared" si="2"/>
        <v>0</v>
      </c>
      <c r="AB74" s="21">
        <f t="shared" si="3"/>
        <v>0.22728644457355798</v>
      </c>
    </row>
    <row r="75" spans="1:28" outlineLevel="2" x14ac:dyDescent="0.25">
      <c r="A75" s="15" t="s">
        <v>312</v>
      </c>
      <c r="B75" s="16" t="s">
        <v>30</v>
      </c>
      <c r="C75" s="16" t="s">
        <v>31</v>
      </c>
      <c r="D75" s="16" t="s">
        <v>41</v>
      </c>
      <c r="E75" s="16"/>
      <c r="F75" s="16" t="s">
        <v>33</v>
      </c>
      <c r="G75" s="16">
        <v>1111</v>
      </c>
      <c r="H75" s="16">
        <v>3480</v>
      </c>
      <c r="I75" s="17" t="s">
        <v>42</v>
      </c>
      <c r="J75" s="18">
        <v>3868014957</v>
      </c>
      <c r="K75" s="19">
        <v>3868014957</v>
      </c>
      <c r="L75" s="19">
        <v>0</v>
      </c>
      <c r="M75" s="19">
        <v>0</v>
      </c>
      <c r="N75" s="19">
        <v>0</v>
      </c>
      <c r="O75" s="19">
        <v>3868014957</v>
      </c>
      <c r="P75" s="19">
        <v>0</v>
      </c>
      <c r="Q75" s="19">
        <v>0</v>
      </c>
      <c r="R75" s="19">
        <v>0</v>
      </c>
      <c r="S75" s="19">
        <v>928808495.58000004</v>
      </c>
      <c r="T75" s="19">
        <v>928808495.58000004</v>
      </c>
      <c r="U75" s="19">
        <v>2939206461.4200001</v>
      </c>
      <c r="V75" s="19">
        <v>2939206461.4200001</v>
      </c>
      <c r="W75" s="19">
        <v>0</v>
      </c>
      <c r="X75" s="19">
        <v>2939206461.4200001</v>
      </c>
      <c r="Y75" s="20">
        <f t="shared" ref="Y75:Y138" si="4">IF($S75=0,0,$S75/$K75)</f>
        <v>0.24012536298473264</v>
      </c>
      <c r="Z75" s="20">
        <f t="shared" ref="Z75:Z138" si="5">IF($S75=0,0,$S75/$O75)</f>
        <v>0.24012536298473264</v>
      </c>
      <c r="AA75" s="20">
        <f t="shared" ref="AA75:AA138" si="6">((P75+Q75+R75)/(O75))</f>
        <v>0</v>
      </c>
      <c r="AB75" s="21">
        <f t="shared" ref="AB75:AB138" si="7">Z75+AA75</f>
        <v>0.24012536298473264</v>
      </c>
    </row>
    <row r="76" spans="1:28" outlineLevel="2" x14ac:dyDescent="0.25">
      <c r="A76" s="15" t="s">
        <v>317</v>
      </c>
      <c r="B76" s="16" t="s">
        <v>30</v>
      </c>
      <c r="C76" s="16" t="s">
        <v>31</v>
      </c>
      <c r="D76" s="16" t="s">
        <v>41</v>
      </c>
      <c r="E76" s="16"/>
      <c r="F76" s="16" t="s">
        <v>33</v>
      </c>
      <c r="G76" s="16">
        <v>1111</v>
      </c>
      <c r="H76" s="16">
        <v>3460</v>
      </c>
      <c r="I76" s="17" t="s">
        <v>42</v>
      </c>
      <c r="J76" s="18">
        <v>147158782</v>
      </c>
      <c r="K76" s="19">
        <v>147158782</v>
      </c>
      <c r="L76" s="19">
        <v>0</v>
      </c>
      <c r="M76" s="19">
        <v>0</v>
      </c>
      <c r="N76" s="19">
        <v>0</v>
      </c>
      <c r="O76" s="19">
        <v>147158782</v>
      </c>
      <c r="P76" s="19">
        <v>0</v>
      </c>
      <c r="Q76" s="19">
        <v>0</v>
      </c>
      <c r="R76" s="19">
        <v>0</v>
      </c>
      <c r="S76" s="19">
        <v>37851910.369999997</v>
      </c>
      <c r="T76" s="19">
        <v>37851910.369999997</v>
      </c>
      <c r="U76" s="19">
        <v>109306871.63</v>
      </c>
      <c r="V76" s="19">
        <v>109306871.63</v>
      </c>
      <c r="W76" s="19">
        <v>0</v>
      </c>
      <c r="X76" s="19">
        <v>109306871.63</v>
      </c>
      <c r="Y76" s="20">
        <f t="shared" si="4"/>
        <v>0.25721815480913668</v>
      </c>
      <c r="Z76" s="20">
        <f t="shared" si="5"/>
        <v>0.25721815480913668</v>
      </c>
      <c r="AA76" s="20">
        <f t="shared" si="6"/>
        <v>0</v>
      </c>
      <c r="AB76" s="21">
        <f t="shared" si="7"/>
        <v>0.25721815480913668</v>
      </c>
    </row>
    <row r="77" spans="1:28" outlineLevel="2" x14ac:dyDescent="0.25">
      <c r="A77" s="15" t="s">
        <v>347</v>
      </c>
      <c r="B77" s="16" t="s">
        <v>263</v>
      </c>
      <c r="C77" s="16" t="s">
        <v>31</v>
      </c>
      <c r="D77" s="16" t="s">
        <v>41</v>
      </c>
      <c r="E77" s="16"/>
      <c r="F77" s="16">
        <v>280</v>
      </c>
      <c r="G77" s="16">
        <v>1111</v>
      </c>
      <c r="H77" s="16">
        <v>3410</v>
      </c>
      <c r="I77" s="17" t="s">
        <v>42</v>
      </c>
      <c r="J77" s="18">
        <v>75645764936</v>
      </c>
      <c r="K77" s="19">
        <v>75645764936</v>
      </c>
      <c r="L77" s="19">
        <v>0</v>
      </c>
      <c r="M77" s="19">
        <v>0</v>
      </c>
      <c r="N77" s="19">
        <v>0</v>
      </c>
      <c r="O77" s="19">
        <v>75645764936</v>
      </c>
      <c r="P77" s="19">
        <v>0</v>
      </c>
      <c r="Q77" s="19">
        <v>0</v>
      </c>
      <c r="R77" s="19">
        <v>0</v>
      </c>
      <c r="S77" s="19">
        <v>18553507463.849998</v>
      </c>
      <c r="T77" s="19">
        <v>18553507463.849998</v>
      </c>
      <c r="U77" s="19">
        <v>57092257472.150002</v>
      </c>
      <c r="V77" s="19">
        <v>57092257472.150002</v>
      </c>
      <c r="W77" s="19">
        <v>0</v>
      </c>
      <c r="X77" s="19">
        <v>57092257472.150002</v>
      </c>
      <c r="Y77" s="20">
        <f t="shared" si="4"/>
        <v>0.24526829069078976</v>
      </c>
      <c r="Z77" s="20">
        <f t="shared" si="5"/>
        <v>0.24526829069078976</v>
      </c>
      <c r="AA77" s="20">
        <f t="shared" si="6"/>
        <v>0</v>
      </c>
      <c r="AB77" s="21">
        <f t="shared" si="7"/>
        <v>0.24526829069078976</v>
      </c>
    </row>
    <row r="78" spans="1:28" outlineLevel="2" x14ac:dyDescent="0.25">
      <c r="A78" s="15" t="s">
        <v>347</v>
      </c>
      <c r="B78" s="16" t="s">
        <v>264</v>
      </c>
      <c r="C78" s="16" t="s">
        <v>31</v>
      </c>
      <c r="D78" s="16" t="s">
        <v>41</v>
      </c>
      <c r="E78" s="16"/>
      <c r="F78" s="16">
        <v>280</v>
      </c>
      <c r="G78" s="16">
        <v>1111</v>
      </c>
      <c r="H78" s="16">
        <v>3420</v>
      </c>
      <c r="I78" s="17" t="s">
        <v>42</v>
      </c>
      <c r="J78" s="18">
        <v>41779789192</v>
      </c>
      <c r="K78" s="19">
        <v>41779789192</v>
      </c>
      <c r="L78" s="19">
        <v>0</v>
      </c>
      <c r="M78" s="19">
        <v>0</v>
      </c>
      <c r="N78" s="19">
        <v>0</v>
      </c>
      <c r="O78" s="19">
        <v>41779789192</v>
      </c>
      <c r="P78" s="19">
        <v>0</v>
      </c>
      <c r="Q78" s="19">
        <v>0</v>
      </c>
      <c r="R78" s="19">
        <v>0</v>
      </c>
      <c r="S78" s="19">
        <v>9962237641.8099995</v>
      </c>
      <c r="T78" s="19">
        <v>9962237641.8099995</v>
      </c>
      <c r="U78" s="19">
        <v>31817551550.189999</v>
      </c>
      <c r="V78" s="19">
        <v>31817551550.189999</v>
      </c>
      <c r="W78" s="19">
        <v>0</v>
      </c>
      <c r="X78" s="19">
        <v>31817551550.190002</v>
      </c>
      <c r="Y78" s="20">
        <f t="shared" si="4"/>
        <v>0.23844633576364646</v>
      </c>
      <c r="Z78" s="20">
        <f t="shared" si="5"/>
        <v>0.23844633576364646</v>
      </c>
      <c r="AA78" s="20">
        <f t="shared" si="6"/>
        <v>0</v>
      </c>
      <c r="AB78" s="21">
        <f t="shared" si="7"/>
        <v>0.23844633576364646</v>
      </c>
    </row>
    <row r="79" spans="1:28" outlineLevel="2" x14ac:dyDescent="0.25">
      <c r="A79" s="15" t="s">
        <v>347</v>
      </c>
      <c r="B79" s="16" t="s">
        <v>288</v>
      </c>
      <c r="C79" s="16" t="s">
        <v>31</v>
      </c>
      <c r="D79" s="16" t="s">
        <v>41</v>
      </c>
      <c r="E79" s="16"/>
      <c r="F79" s="16">
        <v>280</v>
      </c>
      <c r="G79" s="16">
        <v>1111</v>
      </c>
      <c r="H79" s="16">
        <v>3420</v>
      </c>
      <c r="I79" s="17" t="s">
        <v>42</v>
      </c>
      <c r="J79" s="18">
        <v>22823196043</v>
      </c>
      <c r="K79" s="19">
        <v>22823196043</v>
      </c>
      <c r="L79" s="19">
        <v>0</v>
      </c>
      <c r="M79" s="19">
        <v>0</v>
      </c>
      <c r="N79" s="19">
        <v>0</v>
      </c>
      <c r="O79" s="19">
        <v>22823196043</v>
      </c>
      <c r="P79" s="19">
        <v>0</v>
      </c>
      <c r="Q79" s="19">
        <v>0</v>
      </c>
      <c r="R79" s="19">
        <v>0</v>
      </c>
      <c r="S79" s="19">
        <v>5444370916.8100004</v>
      </c>
      <c r="T79" s="19">
        <v>5444370916.8100004</v>
      </c>
      <c r="U79" s="19">
        <v>17378825126.189999</v>
      </c>
      <c r="V79" s="19">
        <v>17378825126.189999</v>
      </c>
      <c r="W79" s="19">
        <v>0</v>
      </c>
      <c r="X79" s="19">
        <v>17378825126.189999</v>
      </c>
      <c r="Y79" s="20">
        <f t="shared" si="4"/>
        <v>0.23854550898798502</v>
      </c>
      <c r="Z79" s="20">
        <f t="shared" si="5"/>
        <v>0.23854550898798502</v>
      </c>
      <c r="AA79" s="20">
        <f t="shared" si="6"/>
        <v>0</v>
      </c>
      <c r="AB79" s="21">
        <f t="shared" si="7"/>
        <v>0.23854550898798502</v>
      </c>
    </row>
    <row r="80" spans="1:28" outlineLevel="2" x14ac:dyDescent="0.25">
      <c r="A80" s="15" t="s">
        <v>347</v>
      </c>
      <c r="B80" s="16" t="s">
        <v>423</v>
      </c>
      <c r="C80" s="16" t="s">
        <v>31</v>
      </c>
      <c r="D80" s="16" t="s">
        <v>41</v>
      </c>
      <c r="E80" s="16"/>
      <c r="F80" s="16">
        <v>280</v>
      </c>
      <c r="G80" s="16">
        <v>1111</v>
      </c>
      <c r="H80" s="16">
        <v>3480</v>
      </c>
      <c r="I80" s="17" t="s">
        <v>42</v>
      </c>
      <c r="J80" s="18">
        <v>17980833226</v>
      </c>
      <c r="K80" s="19">
        <v>17980833226</v>
      </c>
      <c r="L80" s="19">
        <v>0</v>
      </c>
      <c r="M80" s="19">
        <v>0</v>
      </c>
      <c r="N80" s="19">
        <v>0</v>
      </c>
      <c r="O80" s="19">
        <v>17980833226</v>
      </c>
      <c r="P80" s="19">
        <v>0</v>
      </c>
      <c r="Q80" s="19">
        <v>0</v>
      </c>
      <c r="R80" s="19">
        <v>0</v>
      </c>
      <c r="S80" s="19">
        <v>4394536976.0100002</v>
      </c>
      <c r="T80" s="19">
        <v>4394536976.0100002</v>
      </c>
      <c r="U80" s="19">
        <v>13586296249.99</v>
      </c>
      <c r="V80" s="19">
        <v>13586296249.99</v>
      </c>
      <c r="W80" s="19">
        <v>0</v>
      </c>
      <c r="X80" s="19">
        <v>13586296249.99</v>
      </c>
      <c r="Y80" s="20">
        <f t="shared" si="4"/>
        <v>0.24440118657324342</v>
      </c>
      <c r="Z80" s="20">
        <f t="shared" si="5"/>
        <v>0.24440118657324342</v>
      </c>
      <c r="AA80" s="20">
        <f t="shared" si="6"/>
        <v>0</v>
      </c>
      <c r="AB80" s="21">
        <f t="shared" si="7"/>
        <v>0.24440118657324342</v>
      </c>
    </row>
    <row r="81" spans="1:28" outlineLevel="2" x14ac:dyDescent="0.25">
      <c r="A81" s="15" t="s">
        <v>347</v>
      </c>
      <c r="B81" s="16" t="s">
        <v>442</v>
      </c>
      <c r="C81" s="16" t="s">
        <v>31</v>
      </c>
      <c r="D81" s="16" t="s">
        <v>41</v>
      </c>
      <c r="E81" s="16"/>
      <c r="F81" s="16">
        <v>280</v>
      </c>
      <c r="G81" s="16">
        <v>1111</v>
      </c>
      <c r="H81" s="16">
        <v>3480</v>
      </c>
      <c r="I81" s="17" t="s">
        <v>42</v>
      </c>
      <c r="J81" s="18">
        <v>8950670875</v>
      </c>
      <c r="K81" s="19">
        <v>8950670875</v>
      </c>
      <c r="L81" s="19">
        <v>0</v>
      </c>
      <c r="M81" s="19">
        <v>0</v>
      </c>
      <c r="N81" s="19">
        <v>0</v>
      </c>
      <c r="O81" s="19">
        <v>8950670875</v>
      </c>
      <c r="P81" s="19">
        <v>0</v>
      </c>
      <c r="Q81" s="19">
        <v>0</v>
      </c>
      <c r="R81" s="19">
        <v>0</v>
      </c>
      <c r="S81" s="19">
        <v>2169430771.3499999</v>
      </c>
      <c r="T81" s="19">
        <v>2169430771.3499999</v>
      </c>
      <c r="U81" s="19">
        <v>6781240103.6499996</v>
      </c>
      <c r="V81" s="19">
        <v>6781240103.6499996</v>
      </c>
      <c r="W81" s="19">
        <v>0</v>
      </c>
      <c r="X81" s="19">
        <v>6781240103.6499996</v>
      </c>
      <c r="Y81" s="20">
        <f t="shared" si="4"/>
        <v>0.24237633152274743</v>
      </c>
      <c r="Z81" s="20">
        <f t="shared" si="5"/>
        <v>0.24237633152274743</v>
      </c>
      <c r="AA81" s="20">
        <f t="shared" si="6"/>
        <v>0</v>
      </c>
      <c r="AB81" s="21">
        <f t="shared" si="7"/>
        <v>0.24237633152274743</v>
      </c>
    </row>
    <row r="82" spans="1:28" outlineLevel="1" x14ac:dyDescent="0.25">
      <c r="A82" s="37"/>
      <c r="B82" s="37"/>
      <c r="C82" s="37"/>
      <c r="D82" s="45" t="s">
        <v>479</v>
      </c>
      <c r="E82" s="37"/>
      <c r="F82" s="37"/>
      <c r="G82" s="37"/>
      <c r="H82" s="37"/>
      <c r="I82" s="38"/>
      <c r="J82" s="39">
        <f>SUBTOTAL(9,J67:J81)</f>
        <v>175984696950</v>
      </c>
      <c r="K82" s="40">
        <f>SUBTOTAL(9,K67:K81)</f>
        <v>175984696950</v>
      </c>
      <c r="L82" s="40">
        <f>SUBTOTAL(9,L67:L81)</f>
        <v>0</v>
      </c>
      <c r="M82" s="40">
        <f>SUBTOTAL(9,M67:M81)</f>
        <v>0</v>
      </c>
      <c r="N82" s="40">
        <f>SUBTOTAL(9,N67:N81)</f>
        <v>0</v>
      </c>
      <c r="O82" s="40">
        <f>SUBTOTAL(9,O67:O81)</f>
        <v>175984696950</v>
      </c>
      <c r="P82" s="40">
        <f>SUBTOTAL(9,P67:P81)</f>
        <v>0</v>
      </c>
      <c r="Q82" s="40">
        <f>SUBTOTAL(9,Q67:Q81)</f>
        <v>0</v>
      </c>
      <c r="R82" s="40">
        <f>SUBTOTAL(9,R67:R81)</f>
        <v>0</v>
      </c>
      <c r="S82" s="40">
        <f>SUBTOTAL(9,S67:S81)</f>
        <v>42662117632.879997</v>
      </c>
      <c r="T82" s="40">
        <f>SUBTOTAL(9,T67:T81)</f>
        <v>42662117632.879997</v>
      </c>
      <c r="U82" s="40">
        <f>SUBTOTAL(9,U67:U81)</f>
        <v>133322579317.12</v>
      </c>
      <c r="V82" s="40">
        <f>SUBTOTAL(9,V67:V81)</f>
        <v>133322579317.12</v>
      </c>
      <c r="W82" s="40">
        <f>SUBTOTAL(9,W67:W81)</f>
        <v>0</v>
      </c>
      <c r="X82" s="40">
        <f>SUBTOTAL(9,X67:X81)</f>
        <v>133322579317.12001</v>
      </c>
      <c r="Y82" s="41">
        <f t="shared" si="4"/>
        <v>0.24241947380800372</v>
      </c>
      <c r="Z82" s="41">
        <f t="shared" si="5"/>
        <v>0.24241947380800372</v>
      </c>
      <c r="AA82" s="41">
        <f t="shared" si="6"/>
        <v>0</v>
      </c>
      <c r="AB82" s="41">
        <f t="shared" si="7"/>
        <v>0.24241947380800372</v>
      </c>
    </row>
    <row r="83" spans="1:28" ht="30" outlineLevel="2" x14ac:dyDescent="0.25">
      <c r="A83" s="15" t="s">
        <v>29</v>
      </c>
      <c r="B83" s="16" t="s">
        <v>30</v>
      </c>
      <c r="C83" s="16" t="s">
        <v>31</v>
      </c>
      <c r="D83" s="16" t="s">
        <v>43</v>
      </c>
      <c r="E83" s="16"/>
      <c r="F83" s="16" t="s">
        <v>33</v>
      </c>
      <c r="G83" s="16">
        <v>1111</v>
      </c>
      <c r="H83" s="16">
        <v>3480</v>
      </c>
      <c r="I83" s="17" t="s">
        <v>44</v>
      </c>
      <c r="J83" s="18">
        <v>1497442473</v>
      </c>
      <c r="K83" s="19">
        <v>1497442473</v>
      </c>
      <c r="L83" s="19">
        <v>0</v>
      </c>
      <c r="M83" s="19">
        <v>0</v>
      </c>
      <c r="N83" s="19">
        <v>0</v>
      </c>
      <c r="O83" s="19">
        <v>1497442473</v>
      </c>
      <c r="P83" s="19">
        <v>0</v>
      </c>
      <c r="Q83" s="19">
        <v>0</v>
      </c>
      <c r="R83" s="19">
        <v>0</v>
      </c>
      <c r="S83" s="19">
        <v>384554923.31999999</v>
      </c>
      <c r="T83" s="19">
        <v>384554923.31999999</v>
      </c>
      <c r="U83" s="19">
        <v>1112887549.6800001</v>
      </c>
      <c r="V83" s="19">
        <v>1112887549.6800001</v>
      </c>
      <c r="W83" s="19">
        <v>0</v>
      </c>
      <c r="X83" s="19">
        <v>1112887549.6800001</v>
      </c>
      <c r="Y83" s="20">
        <f t="shared" si="4"/>
        <v>0.25680781081998866</v>
      </c>
      <c r="Z83" s="20">
        <f t="shared" si="5"/>
        <v>0.25680781081998866</v>
      </c>
      <c r="AA83" s="20">
        <f t="shared" si="6"/>
        <v>0</v>
      </c>
      <c r="AB83" s="21">
        <f t="shared" si="7"/>
        <v>0.25680781081998866</v>
      </c>
    </row>
    <row r="84" spans="1:28" ht="30" outlineLevel="2" x14ac:dyDescent="0.25">
      <c r="A84" s="15" t="s">
        <v>198</v>
      </c>
      <c r="B84" s="16" t="s">
        <v>30</v>
      </c>
      <c r="C84" s="16" t="s">
        <v>31</v>
      </c>
      <c r="D84" s="16" t="s">
        <v>43</v>
      </c>
      <c r="E84" s="16"/>
      <c r="F84" s="16" t="s">
        <v>33</v>
      </c>
      <c r="G84" s="16">
        <v>1111</v>
      </c>
      <c r="H84" s="16">
        <v>3480</v>
      </c>
      <c r="I84" s="17" t="s">
        <v>44</v>
      </c>
      <c r="J84" s="18">
        <v>1990701603</v>
      </c>
      <c r="K84" s="19">
        <v>1990701603</v>
      </c>
      <c r="L84" s="19">
        <v>0</v>
      </c>
      <c r="M84" s="19">
        <v>0</v>
      </c>
      <c r="N84" s="19">
        <v>0</v>
      </c>
      <c r="O84" s="19">
        <v>1990701603</v>
      </c>
      <c r="P84" s="19">
        <v>0</v>
      </c>
      <c r="Q84" s="19">
        <v>0</v>
      </c>
      <c r="R84" s="19">
        <v>0</v>
      </c>
      <c r="S84" s="19">
        <v>472829229.44</v>
      </c>
      <c r="T84" s="19">
        <v>472829229.44</v>
      </c>
      <c r="U84" s="19">
        <v>1517872373.5599999</v>
      </c>
      <c r="V84" s="19">
        <v>1517872373.5599999</v>
      </c>
      <c r="W84" s="19">
        <v>0</v>
      </c>
      <c r="X84" s="19">
        <v>1517872373.5599999</v>
      </c>
      <c r="Y84" s="20">
        <f t="shared" si="4"/>
        <v>0.23751888717397091</v>
      </c>
      <c r="Z84" s="20">
        <f t="shared" si="5"/>
        <v>0.23751888717397091</v>
      </c>
      <c r="AA84" s="20">
        <f t="shared" si="6"/>
        <v>0</v>
      </c>
      <c r="AB84" s="21">
        <f t="shared" si="7"/>
        <v>0.23751888717397091</v>
      </c>
    </row>
    <row r="85" spans="1:28" ht="30" outlineLevel="2" x14ac:dyDescent="0.25">
      <c r="A85" s="15" t="s">
        <v>262</v>
      </c>
      <c r="B85" s="16" t="s">
        <v>263</v>
      </c>
      <c r="C85" s="16" t="s">
        <v>31</v>
      </c>
      <c r="D85" s="16" t="s">
        <v>43</v>
      </c>
      <c r="E85" s="16"/>
      <c r="F85" s="16" t="s">
        <v>33</v>
      </c>
      <c r="G85" s="16">
        <v>1111</v>
      </c>
      <c r="H85" s="16">
        <v>3480</v>
      </c>
      <c r="I85" s="17" t="s">
        <v>44</v>
      </c>
      <c r="J85" s="18">
        <v>65300512</v>
      </c>
      <c r="K85" s="19">
        <v>65300512</v>
      </c>
      <c r="L85" s="19">
        <v>0</v>
      </c>
      <c r="M85" s="19">
        <v>0</v>
      </c>
      <c r="N85" s="19">
        <v>0</v>
      </c>
      <c r="O85" s="19">
        <v>65300512</v>
      </c>
      <c r="P85" s="19">
        <v>0</v>
      </c>
      <c r="Q85" s="19">
        <v>0</v>
      </c>
      <c r="R85" s="19">
        <v>0</v>
      </c>
      <c r="S85" s="19">
        <v>18544961.859999999</v>
      </c>
      <c r="T85" s="19">
        <v>18544961.859999999</v>
      </c>
      <c r="U85" s="19">
        <v>46755550.140000001</v>
      </c>
      <c r="V85" s="19">
        <v>46755550.140000001</v>
      </c>
      <c r="W85" s="19">
        <v>0</v>
      </c>
      <c r="X85" s="19">
        <v>46755550.140000001</v>
      </c>
      <c r="Y85" s="20">
        <f t="shared" si="4"/>
        <v>0.28399412641665045</v>
      </c>
      <c r="Z85" s="20">
        <f t="shared" si="5"/>
        <v>0.28399412641665045</v>
      </c>
      <c r="AA85" s="20">
        <f t="shared" si="6"/>
        <v>0</v>
      </c>
      <c r="AB85" s="21">
        <f t="shared" si="7"/>
        <v>0.28399412641665045</v>
      </c>
    </row>
    <row r="86" spans="1:28" ht="30" outlineLevel="2" x14ac:dyDescent="0.25">
      <c r="A86" s="15" t="s">
        <v>262</v>
      </c>
      <c r="B86" s="16" t="s">
        <v>264</v>
      </c>
      <c r="C86" s="16" t="s">
        <v>31</v>
      </c>
      <c r="D86" s="16" t="s">
        <v>43</v>
      </c>
      <c r="E86" s="16"/>
      <c r="F86" s="16" t="s">
        <v>33</v>
      </c>
      <c r="G86" s="16">
        <v>1111</v>
      </c>
      <c r="H86" s="16">
        <v>3480</v>
      </c>
      <c r="I86" s="17" t="s">
        <v>44</v>
      </c>
      <c r="J86" s="18">
        <v>1148250403</v>
      </c>
      <c r="K86" s="19">
        <v>1148250403</v>
      </c>
      <c r="L86" s="19">
        <v>0</v>
      </c>
      <c r="M86" s="19">
        <v>0</v>
      </c>
      <c r="N86" s="19">
        <v>0</v>
      </c>
      <c r="O86" s="19">
        <v>1148250403</v>
      </c>
      <c r="P86" s="19">
        <v>0</v>
      </c>
      <c r="Q86" s="19">
        <v>0</v>
      </c>
      <c r="R86" s="19">
        <v>0</v>
      </c>
      <c r="S86" s="19">
        <v>300138246.29000002</v>
      </c>
      <c r="T86" s="19">
        <v>300138246.29000002</v>
      </c>
      <c r="U86" s="19">
        <v>848112156.71000004</v>
      </c>
      <c r="V86" s="19">
        <v>848112156.71000004</v>
      </c>
      <c r="W86" s="19">
        <v>0</v>
      </c>
      <c r="X86" s="19">
        <v>848112156.71000004</v>
      </c>
      <c r="Y86" s="20">
        <f t="shared" si="4"/>
        <v>0.26138745129619606</v>
      </c>
      <c r="Z86" s="20">
        <f t="shared" si="5"/>
        <v>0.26138745129619606</v>
      </c>
      <c r="AA86" s="20">
        <f t="shared" si="6"/>
        <v>0</v>
      </c>
      <c r="AB86" s="21">
        <f t="shared" si="7"/>
        <v>0.26138745129619606</v>
      </c>
    </row>
    <row r="87" spans="1:28" ht="30" outlineLevel="2" x14ac:dyDescent="0.25">
      <c r="A87" s="15" t="s">
        <v>262</v>
      </c>
      <c r="B87" s="16" t="s">
        <v>288</v>
      </c>
      <c r="C87" s="16" t="s">
        <v>31</v>
      </c>
      <c r="D87" s="16" t="s">
        <v>43</v>
      </c>
      <c r="E87" s="16"/>
      <c r="F87" s="16" t="s">
        <v>33</v>
      </c>
      <c r="G87" s="16">
        <v>1111</v>
      </c>
      <c r="H87" s="16">
        <v>3480</v>
      </c>
      <c r="I87" s="17" t="s">
        <v>44</v>
      </c>
      <c r="J87" s="18">
        <v>224357641</v>
      </c>
      <c r="K87" s="19">
        <v>224357641</v>
      </c>
      <c r="L87" s="19">
        <v>0</v>
      </c>
      <c r="M87" s="19">
        <v>0</v>
      </c>
      <c r="N87" s="19">
        <v>0</v>
      </c>
      <c r="O87" s="19">
        <v>224357641</v>
      </c>
      <c r="P87" s="19">
        <v>0</v>
      </c>
      <c r="Q87" s="19">
        <v>0</v>
      </c>
      <c r="R87" s="19">
        <v>0</v>
      </c>
      <c r="S87" s="19">
        <v>55485249.990000002</v>
      </c>
      <c r="T87" s="19">
        <v>55485249.990000002</v>
      </c>
      <c r="U87" s="19">
        <v>168872391.00999999</v>
      </c>
      <c r="V87" s="19">
        <v>168872391.00999999</v>
      </c>
      <c r="W87" s="19">
        <v>0</v>
      </c>
      <c r="X87" s="19">
        <v>168872391.00999999</v>
      </c>
      <c r="Y87" s="20">
        <f t="shared" si="4"/>
        <v>0.24730715540907297</v>
      </c>
      <c r="Z87" s="20">
        <f t="shared" si="5"/>
        <v>0.24730715540907297</v>
      </c>
      <c r="AA87" s="20">
        <f t="shared" si="6"/>
        <v>0</v>
      </c>
      <c r="AB87" s="21">
        <f t="shared" si="7"/>
        <v>0.24730715540907297</v>
      </c>
    </row>
    <row r="88" spans="1:28" ht="30" outlineLevel="2" x14ac:dyDescent="0.25">
      <c r="A88" s="15" t="s">
        <v>295</v>
      </c>
      <c r="B88" s="16" t="s">
        <v>30</v>
      </c>
      <c r="C88" s="16" t="s">
        <v>31</v>
      </c>
      <c r="D88" s="16" t="s">
        <v>43</v>
      </c>
      <c r="E88" s="16"/>
      <c r="F88" s="16" t="s">
        <v>33</v>
      </c>
      <c r="G88" s="16">
        <v>1111</v>
      </c>
      <c r="H88" s="16">
        <v>3480</v>
      </c>
      <c r="I88" s="17" t="s">
        <v>44</v>
      </c>
      <c r="J88" s="18">
        <v>406583531</v>
      </c>
      <c r="K88" s="19">
        <v>393583531</v>
      </c>
      <c r="L88" s="19">
        <v>0</v>
      </c>
      <c r="M88" s="19">
        <v>-3361328</v>
      </c>
      <c r="N88" s="19">
        <v>0</v>
      </c>
      <c r="O88" s="19">
        <v>390222203</v>
      </c>
      <c r="P88" s="19">
        <v>0</v>
      </c>
      <c r="Q88" s="19">
        <v>0</v>
      </c>
      <c r="R88" s="19">
        <v>0</v>
      </c>
      <c r="S88" s="19">
        <v>82860433.629999995</v>
      </c>
      <c r="T88" s="19">
        <v>82860433.629999995</v>
      </c>
      <c r="U88" s="19">
        <v>307361769.37</v>
      </c>
      <c r="V88" s="19">
        <v>310723097.37</v>
      </c>
      <c r="W88" s="19">
        <v>0</v>
      </c>
      <c r="X88" s="19">
        <v>307361769.37</v>
      </c>
      <c r="Y88" s="20">
        <f t="shared" si="4"/>
        <v>0.21052820330025443</v>
      </c>
      <c r="Z88" s="20">
        <f t="shared" si="5"/>
        <v>0.21234166839553206</v>
      </c>
      <c r="AA88" s="20">
        <f t="shared" si="6"/>
        <v>0</v>
      </c>
      <c r="AB88" s="21">
        <f t="shared" si="7"/>
        <v>0.21234166839553206</v>
      </c>
    </row>
    <row r="89" spans="1:28" ht="30" outlineLevel="2" x14ac:dyDescent="0.25">
      <c r="A89" s="15" t="s">
        <v>303</v>
      </c>
      <c r="B89" s="16" t="s">
        <v>30</v>
      </c>
      <c r="C89" s="16" t="s">
        <v>31</v>
      </c>
      <c r="D89" s="16" t="s">
        <v>43</v>
      </c>
      <c r="E89" s="16"/>
      <c r="F89" s="16" t="s">
        <v>33</v>
      </c>
      <c r="G89" s="16">
        <v>1111</v>
      </c>
      <c r="H89" s="16">
        <v>3480</v>
      </c>
      <c r="I89" s="17" t="s">
        <v>44</v>
      </c>
      <c r="J89" s="18">
        <v>1194783130</v>
      </c>
      <c r="K89" s="19">
        <v>1194783130</v>
      </c>
      <c r="L89" s="19">
        <v>0</v>
      </c>
      <c r="M89" s="19">
        <v>0</v>
      </c>
      <c r="N89" s="19">
        <v>0</v>
      </c>
      <c r="O89" s="19">
        <v>1194783130</v>
      </c>
      <c r="P89" s="19">
        <v>0</v>
      </c>
      <c r="Q89" s="19">
        <v>0</v>
      </c>
      <c r="R89" s="19">
        <v>0</v>
      </c>
      <c r="S89" s="19">
        <v>297053510.22000003</v>
      </c>
      <c r="T89" s="19">
        <v>297053510.22000003</v>
      </c>
      <c r="U89" s="19">
        <v>897729619.77999997</v>
      </c>
      <c r="V89" s="19">
        <v>897729619.77999997</v>
      </c>
      <c r="W89" s="19">
        <v>0</v>
      </c>
      <c r="X89" s="19">
        <v>897729619.77999997</v>
      </c>
      <c r="Y89" s="20">
        <f t="shared" si="4"/>
        <v>0.24862546412084011</v>
      </c>
      <c r="Z89" s="20">
        <f t="shared" si="5"/>
        <v>0.24862546412084011</v>
      </c>
      <c r="AA89" s="20">
        <f t="shared" si="6"/>
        <v>0</v>
      </c>
      <c r="AB89" s="21">
        <f t="shared" si="7"/>
        <v>0.24862546412084011</v>
      </c>
    </row>
    <row r="90" spans="1:28" ht="30" outlineLevel="2" x14ac:dyDescent="0.25">
      <c r="A90" s="15" t="s">
        <v>309</v>
      </c>
      <c r="B90" s="16" t="s">
        <v>30</v>
      </c>
      <c r="C90" s="16" t="s">
        <v>31</v>
      </c>
      <c r="D90" s="16" t="s">
        <v>43</v>
      </c>
      <c r="E90" s="16"/>
      <c r="F90" s="16" t="s">
        <v>33</v>
      </c>
      <c r="G90" s="16">
        <v>1111</v>
      </c>
      <c r="H90" s="16">
        <v>3480</v>
      </c>
      <c r="I90" s="17" t="s">
        <v>44</v>
      </c>
      <c r="J90" s="18">
        <v>275914440</v>
      </c>
      <c r="K90" s="19">
        <v>275914440</v>
      </c>
      <c r="L90" s="19">
        <v>0</v>
      </c>
      <c r="M90" s="19">
        <v>0</v>
      </c>
      <c r="N90" s="19">
        <v>0</v>
      </c>
      <c r="O90" s="19">
        <v>275914440</v>
      </c>
      <c r="P90" s="19">
        <v>0</v>
      </c>
      <c r="Q90" s="19">
        <v>0</v>
      </c>
      <c r="R90" s="19">
        <v>0</v>
      </c>
      <c r="S90" s="19">
        <v>68776697.700000003</v>
      </c>
      <c r="T90" s="19">
        <v>68776697.700000003</v>
      </c>
      <c r="U90" s="19">
        <v>207137742.30000001</v>
      </c>
      <c r="V90" s="19">
        <v>207137742.30000001</v>
      </c>
      <c r="W90" s="19">
        <v>0</v>
      </c>
      <c r="X90" s="19">
        <v>207137742.30000001</v>
      </c>
      <c r="Y90" s="20">
        <f t="shared" si="4"/>
        <v>0.24926820683977252</v>
      </c>
      <c r="Z90" s="20">
        <f t="shared" si="5"/>
        <v>0.24926820683977252</v>
      </c>
      <c r="AA90" s="20">
        <f t="shared" si="6"/>
        <v>0</v>
      </c>
      <c r="AB90" s="21">
        <f t="shared" si="7"/>
        <v>0.24926820683977252</v>
      </c>
    </row>
    <row r="91" spans="1:28" ht="30" outlineLevel="2" x14ac:dyDescent="0.25">
      <c r="A91" s="15" t="s">
        <v>312</v>
      </c>
      <c r="B91" s="16" t="s">
        <v>30</v>
      </c>
      <c r="C91" s="16" t="s">
        <v>31</v>
      </c>
      <c r="D91" s="16" t="s">
        <v>43</v>
      </c>
      <c r="E91" s="16"/>
      <c r="F91" s="16" t="s">
        <v>33</v>
      </c>
      <c r="G91" s="16">
        <v>1111</v>
      </c>
      <c r="H91" s="16">
        <v>3480</v>
      </c>
      <c r="I91" s="17" t="s">
        <v>44</v>
      </c>
      <c r="J91" s="18">
        <v>4517655687</v>
      </c>
      <c r="K91" s="19">
        <v>4517655687</v>
      </c>
      <c r="L91" s="19">
        <v>0</v>
      </c>
      <c r="M91" s="19">
        <v>0</v>
      </c>
      <c r="N91" s="19">
        <v>0</v>
      </c>
      <c r="O91" s="19">
        <v>4517655687</v>
      </c>
      <c r="P91" s="19">
        <v>0</v>
      </c>
      <c r="Q91" s="19">
        <v>0</v>
      </c>
      <c r="R91" s="19">
        <v>0</v>
      </c>
      <c r="S91" s="19">
        <v>1153833882.5899999</v>
      </c>
      <c r="T91" s="19">
        <v>1153833882.5899999</v>
      </c>
      <c r="U91" s="19">
        <v>3363821804.4099998</v>
      </c>
      <c r="V91" s="19">
        <v>3363821804.4099998</v>
      </c>
      <c r="W91" s="19">
        <v>0</v>
      </c>
      <c r="X91" s="19">
        <v>3363821804.4099998</v>
      </c>
      <c r="Y91" s="20">
        <f t="shared" si="4"/>
        <v>0.25540544975799523</v>
      </c>
      <c r="Z91" s="20">
        <f t="shared" si="5"/>
        <v>0.25540544975799523</v>
      </c>
      <c r="AA91" s="20">
        <f t="shared" si="6"/>
        <v>0</v>
      </c>
      <c r="AB91" s="21">
        <f t="shared" si="7"/>
        <v>0.25540544975799523</v>
      </c>
    </row>
    <row r="92" spans="1:28" ht="30" outlineLevel="2" x14ac:dyDescent="0.25">
      <c r="A92" s="15" t="s">
        <v>317</v>
      </c>
      <c r="B92" s="16" t="s">
        <v>30</v>
      </c>
      <c r="C92" s="16" t="s">
        <v>31</v>
      </c>
      <c r="D92" s="16" t="s">
        <v>43</v>
      </c>
      <c r="E92" s="16"/>
      <c r="F92" s="16" t="s">
        <v>33</v>
      </c>
      <c r="G92" s="16">
        <v>1111</v>
      </c>
      <c r="H92" s="16">
        <v>3460</v>
      </c>
      <c r="I92" s="17" t="s">
        <v>44</v>
      </c>
      <c r="J92" s="18">
        <v>216713850</v>
      </c>
      <c r="K92" s="19">
        <v>216713850</v>
      </c>
      <c r="L92" s="19">
        <v>0</v>
      </c>
      <c r="M92" s="19">
        <v>0</v>
      </c>
      <c r="N92" s="19">
        <v>0</v>
      </c>
      <c r="O92" s="19">
        <v>216713850</v>
      </c>
      <c r="P92" s="19">
        <v>0</v>
      </c>
      <c r="Q92" s="19">
        <v>0</v>
      </c>
      <c r="R92" s="19">
        <v>0</v>
      </c>
      <c r="S92" s="19">
        <v>56828431.140000001</v>
      </c>
      <c r="T92" s="19">
        <v>56828431.140000001</v>
      </c>
      <c r="U92" s="19">
        <v>159885418.86000001</v>
      </c>
      <c r="V92" s="19">
        <v>159885418.86000001</v>
      </c>
      <c r="W92" s="19">
        <v>0</v>
      </c>
      <c r="X92" s="19">
        <v>159885418.86000001</v>
      </c>
      <c r="Y92" s="20">
        <f t="shared" si="4"/>
        <v>0.26222796161851214</v>
      </c>
      <c r="Z92" s="20">
        <f t="shared" si="5"/>
        <v>0.26222796161851214</v>
      </c>
      <c r="AA92" s="20">
        <f t="shared" si="6"/>
        <v>0</v>
      </c>
      <c r="AB92" s="21">
        <f t="shared" si="7"/>
        <v>0.26222796161851214</v>
      </c>
    </row>
    <row r="93" spans="1:28" ht="30" outlineLevel="2" x14ac:dyDescent="0.25">
      <c r="A93" s="15" t="s">
        <v>347</v>
      </c>
      <c r="B93" s="16" t="s">
        <v>263</v>
      </c>
      <c r="C93" s="16" t="s">
        <v>31</v>
      </c>
      <c r="D93" s="16" t="s">
        <v>43</v>
      </c>
      <c r="E93" s="16"/>
      <c r="F93" s="16">
        <v>280</v>
      </c>
      <c r="G93" s="16">
        <v>1111</v>
      </c>
      <c r="H93" s="16">
        <v>3410</v>
      </c>
      <c r="I93" s="17" t="s">
        <v>44</v>
      </c>
      <c r="J93" s="18">
        <v>9610156833</v>
      </c>
      <c r="K93" s="19">
        <v>9610156833</v>
      </c>
      <c r="L93" s="19">
        <v>0</v>
      </c>
      <c r="M93" s="19">
        <v>0</v>
      </c>
      <c r="N93" s="19">
        <v>0</v>
      </c>
      <c r="O93" s="19">
        <v>9610156833</v>
      </c>
      <c r="P93" s="19">
        <v>0</v>
      </c>
      <c r="Q93" s="19">
        <v>0</v>
      </c>
      <c r="R93" s="19">
        <v>0</v>
      </c>
      <c r="S93" s="19">
        <v>2568997038.5900002</v>
      </c>
      <c r="T93" s="19">
        <v>2568997038.5900002</v>
      </c>
      <c r="U93" s="19">
        <v>7041159794.4099998</v>
      </c>
      <c r="V93" s="19">
        <v>7041159794.4099998</v>
      </c>
      <c r="W93" s="19">
        <v>0</v>
      </c>
      <c r="X93" s="19">
        <v>7041159794.4099998</v>
      </c>
      <c r="Y93" s="20">
        <f t="shared" si="4"/>
        <v>0.2673210316160925</v>
      </c>
      <c r="Z93" s="20">
        <f t="shared" si="5"/>
        <v>0.2673210316160925</v>
      </c>
      <c r="AA93" s="20">
        <f t="shared" si="6"/>
        <v>0</v>
      </c>
      <c r="AB93" s="21">
        <f t="shared" si="7"/>
        <v>0.2673210316160925</v>
      </c>
    </row>
    <row r="94" spans="1:28" ht="30" outlineLevel="2" x14ac:dyDescent="0.25">
      <c r="A94" s="15" t="s">
        <v>347</v>
      </c>
      <c r="B94" s="16" t="s">
        <v>264</v>
      </c>
      <c r="C94" s="16" t="s">
        <v>31</v>
      </c>
      <c r="D94" s="16" t="s">
        <v>43</v>
      </c>
      <c r="E94" s="16"/>
      <c r="F94" s="16">
        <v>280</v>
      </c>
      <c r="G94" s="16">
        <v>1111</v>
      </c>
      <c r="H94" s="16">
        <v>3420</v>
      </c>
      <c r="I94" s="17" t="s">
        <v>44</v>
      </c>
      <c r="J94" s="18">
        <v>7810281577</v>
      </c>
      <c r="K94" s="19">
        <v>7810281577</v>
      </c>
      <c r="L94" s="19">
        <v>0</v>
      </c>
      <c r="M94" s="19">
        <v>0</v>
      </c>
      <c r="N94" s="19">
        <v>0</v>
      </c>
      <c r="O94" s="19">
        <v>7810281577</v>
      </c>
      <c r="P94" s="19">
        <v>0</v>
      </c>
      <c r="Q94" s="19">
        <v>0</v>
      </c>
      <c r="R94" s="19">
        <v>0</v>
      </c>
      <c r="S94" s="19">
        <v>2017944695.5799999</v>
      </c>
      <c r="T94" s="19">
        <v>2017944695.5799999</v>
      </c>
      <c r="U94" s="19">
        <v>5792336881.4200001</v>
      </c>
      <c r="V94" s="19">
        <v>5792336881.4200001</v>
      </c>
      <c r="W94" s="19">
        <v>0</v>
      </c>
      <c r="X94" s="19">
        <v>5792336881.4200001</v>
      </c>
      <c r="Y94" s="20">
        <f t="shared" si="4"/>
        <v>0.25837028738150958</v>
      </c>
      <c r="Z94" s="20">
        <f t="shared" si="5"/>
        <v>0.25837028738150958</v>
      </c>
      <c r="AA94" s="20">
        <f t="shared" si="6"/>
        <v>0</v>
      </c>
      <c r="AB94" s="21">
        <f t="shared" si="7"/>
        <v>0.25837028738150958</v>
      </c>
    </row>
    <row r="95" spans="1:28" ht="30" outlineLevel="2" x14ac:dyDescent="0.25">
      <c r="A95" s="15" t="s">
        <v>347</v>
      </c>
      <c r="B95" s="16" t="s">
        <v>288</v>
      </c>
      <c r="C95" s="16" t="s">
        <v>31</v>
      </c>
      <c r="D95" s="16" t="s">
        <v>43</v>
      </c>
      <c r="E95" s="16"/>
      <c r="F95" s="16">
        <v>280</v>
      </c>
      <c r="G95" s="16">
        <v>1111</v>
      </c>
      <c r="H95" s="16">
        <v>3420</v>
      </c>
      <c r="I95" s="17" t="s">
        <v>44</v>
      </c>
      <c r="J95" s="18">
        <v>3369676452</v>
      </c>
      <c r="K95" s="19">
        <v>3369676452</v>
      </c>
      <c r="L95" s="19">
        <v>0</v>
      </c>
      <c r="M95" s="19">
        <v>0</v>
      </c>
      <c r="N95" s="19">
        <v>0</v>
      </c>
      <c r="O95" s="19">
        <v>3369676452</v>
      </c>
      <c r="P95" s="19">
        <v>0</v>
      </c>
      <c r="Q95" s="19">
        <v>0</v>
      </c>
      <c r="R95" s="19">
        <v>0</v>
      </c>
      <c r="S95" s="19">
        <v>908591129.70000005</v>
      </c>
      <c r="T95" s="19">
        <v>908591129.70000005</v>
      </c>
      <c r="U95" s="19">
        <v>2461085322.3000002</v>
      </c>
      <c r="V95" s="19">
        <v>2461085322.3000002</v>
      </c>
      <c r="W95" s="19">
        <v>0</v>
      </c>
      <c r="X95" s="19">
        <v>2461085322.3000002</v>
      </c>
      <c r="Y95" s="20">
        <f t="shared" si="4"/>
        <v>0.26963749862712338</v>
      </c>
      <c r="Z95" s="20">
        <f t="shared" si="5"/>
        <v>0.26963749862712338</v>
      </c>
      <c r="AA95" s="20">
        <f t="shared" si="6"/>
        <v>0</v>
      </c>
      <c r="AB95" s="21">
        <f t="shared" si="7"/>
        <v>0.26963749862712338</v>
      </c>
    </row>
    <row r="96" spans="1:28" ht="30" outlineLevel="2" x14ac:dyDescent="0.25">
      <c r="A96" s="15" t="s">
        <v>347</v>
      </c>
      <c r="B96" s="16" t="s">
        <v>423</v>
      </c>
      <c r="C96" s="16" t="s">
        <v>31</v>
      </c>
      <c r="D96" s="16" t="s">
        <v>43</v>
      </c>
      <c r="E96" s="16"/>
      <c r="F96" s="16">
        <v>280</v>
      </c>
      <c r="G96" s="16">
        <v>1111</v>
      </c>
      <c r="H96" s="16">
        <v>3480</v>
      </c>
      <c r="I96" s="17" t="s">
        <v>44</v>
      </c>
      <c r="J96" s="18">
        <v>861854380</v>
      </c>
      <c r="K96" s="19">
        <v>861854380</v>
      </c>
      <c r="L96" s="19">
        <v>0</v>
      </c>
      <c r="M96" s="19">
        <v>0</v>
      </c>
      <c r="N96" s="19">
        <v>0</v>
      </c>
      <c r="O96" s="19">
        <v>861854380</v>
      </c>
      <c r="P96" s="19">
        <v>0</v>
      </c>
      <c r="Q96" s="19">
        <v>0</v>
      </c>
      <c r="R96" s="19">
        <v>0</v>
      </c>
      <c r="S96" s="19">
        <v>217547732.81999999</v>
      </c>
      <c r="T96" s="19">
        <v>217547732.81999999</v>
      </c>
      <c r="U96" s="19">
        <v>644306647.17999995</v>
      </c>
      <c r="V96" s="19">
        <v>644306647.17999995</v>
      </c>
      <c r="W96" s="19">
        <v>0</v>
      </c>
      <c r="X96" s="19">
        <v>644306647.18000007</v>
      </c>
      <c r="Y96" s="20">
        <f t="shared" si="4"/>
        <v>0.25241820180805952</v>
      </c>
      <c r="Z96" s="20">
        <f t="shared" si="5"/>
        <v>0.25241820180805952</v>
      </c>
      <c r="AA96" s="20">
        <f t="shared" si="6"/>
        <v>0</v>
      </c>
      <c r="AB96" s="21">
        <f t="shared" si="7"/>
        <v>0.25241820180805952</v>
      </c>
    </row>
    <row r="97" spans="1:28" ht="30" outlineLevel="2" x14ac:dyDescent="0.25">
      <c r="A97" s="15" t="s">
        <v>347</v>
      </c>
      <c r="B97" s="16" t="s">
        <v>442</v>
      </c>
      <c r="C97" s="16" t="s">
        <v>31</v>
      </c>
      <c r="D97" s="16" t="s">
        <v>43</v>
      </c>
      <c r="E97" s="16"/>
      <c r="F97" s="16">
        <v>280</v>
      </c>
      <c r="G97" s="16">
        <v>1111</v>
      </c>
      <c r="H97" s="16">
        <v>3480</v>
      </c>
      <c r="I97" s="17" t="s">
        <v>44</v>
      </c>
      <c r="J97" s="18">
        <v>2395331851</v>
      </c>
      <c r="K97" s="19">
        <v>2395331851</v>
      </c>
      <c r="L97" s="19">
        <v>0</v>
      </c>
      <c r="M97" s="19">
        <v>0</v>
      </c>
      <c r="N97" s="19">
        <v>0</v>
      </c>
      <c r="O97" s="19">
        <v>2395331851</v>
      </c>
      <c r="P97" s="19">
        <v>0</v>
      </c>
      <c r="Q97" s="19">
        <v>0</v>
      </c>
      <c r="R97" s="19">
        <v>0</v>
      </c>
      <c r="S97" s="19">
        <v>628957278.73000002</v>
      </c>
      <c r="T97" s="19">
        <v>628957278.73000002</v>
      </c>
      <c r="U97" s="19">
        <v>1766374572.27</v>
      </c>
      <c r="V97" s="19">
        <v>1766374572.27</v>
      </c>
      <c r="W97" s="19">
        <v>0</v>
      </c>
      <c r="X97" s="19">
        <v>1766374572.27</v>
      </c>
      <c r="Y97" s="20">
        <f t="shared" si="4"/>
        <v>0.26257625993134259</v>
      </c>
      <c r="Z97" s="20">
        <f t="shared" si="5"/>
        <v>0.26257625993134259</v>
      </c>
      <c r="AA97" s="20">
        <f t="shared" si="6"/>
        <v>0</v>
      </c>
      <c r="AB97" s="21">
        <f t="shared" si="7"/>
        <v>0.26257625993134259</v>
      </c>
    </row>
    <row r="98" spans="1:28" outlineLevel="1" x14ac:dyDescent="0.25">
      <c r="A98" s="37"/>
      <c r="B98" s="37"/>
      <c r="C98" s="37"/>
      <c r="D98" s="45" t="s">
        <v>480</v>
      </c>
      <c r="E98" s="37"/>
      <c r="F98" s="37"/>
      <c r="G98" s="37"/>
      <c r="H98" s="37"/>
      <c r="I98" s="38"/>
      <c r="J98" s="39">
        <f>SUBTOTAL(9,J83:J97)</f>
        <v>35585004363</v>
      </c>
      <c r="K98" s="40">
        <f>SUBTOTAL(9,K83:K97)</f>
        <v>35572004363</v>
      </c>
      <c r="L98" s="40">
        <f>SUBTOTAL(9,L83:L97)</f>
        <v>0</v>
      </c>
      <c r="M98" s="40">
        <f>SUBTOTAL(9,M83:M97)</f>
        <v>-3361328</v>
      </c>
      <c r="N98" s="40">
        <f>SUBTOTAL(9,N83:N97)</f>
        <v>0</v>
      </c>
      <c r="O98" s="40">
        <f>SUBTOTAL(9,O83:O97)</f>
        <v>35568643035</v>
      </c>
      <c r="P98" s="40">
        <f>SUBTOTAL(9,P83:P97)</f>
        <v>0</v>
      </c>
      <c r="Q98" s="40">
        <f>SUBTOTAL(9,Q83:Q97)</f>
        <v>0</v>
      </c>
      <c r="R98" s="40">
        <f>SUBTOTAL(9,R83:R97)</f>
        <v>0</v>
      </c>
      <c r="S98" s="40">
        <f>SUBTOTAL(9,S83:S97)</f>
        <v>9232943441.6000004</v>
      </c>
      <c r="T98" s="40">
        <f>SUBTOTAL(9,T83:T97)</f>
        <v>9232943441.6000004</v>
      </c>
      <c r="U98" s="40">
        <f>SUBTOTAL(9,U83:U97)</f>
        <v>26335699593.400002</v>
      </c>
      <c r="V98" s="40">
        <f>SUBTOTAL(9,V83:V97)</f>
        <v>26339060921.400002</v>
      </c>
      <c r="W98" s="40">
        <f>SUBTOTAL(9,W83:W97)</f>
        <v>0</v>
      </c>
      <c r="X98" s="40">
        <f>SUBTOTAL(9,X83:X97)</f>
        <v>26335699593.400002</v>
      </c>
      <c r="Y98" s="41">
        <f t="shared" si="4"/>
        <v>0.25955645758335705</v>
      </c>
      <c r="Z98" s="41">
        <f t="shared" si="5"/>
        <v>0.25958098633435822</v>
      </c>
      <c r="AA98" s="41">
        <f t="shared" si="6"/>
        <v>0</v>
      </c>
      <c r="AB98" s="41">
        <f t="shared" si="7"/>
        <v>0.25958098633435822</v>
      </c>
    </row>
    <row r="99" spans="1:28" outlineLevel="2" x14ac:dyDescent="0.25">
      <c r="A99" s="15" t="s">
        <v>29</v>
      </c>
      <c r="B99" s="16" t="s">
        <v>30</v>
      </c>
      <c r="C99" s="16" t="s">
        <v>31</v>
      </c>
      <c r="D99" s="16" t="s">
        <v>45</v>
      </c>
      <c r="E99" s="16"/>
      <c r="F99" s="16" t="s">
        <v>33</v>
      </c>
      <c r="G99" s="16">
        <v>1111</v>
      </c>
      <c r="H99" s="16">
        <v>3480</v>
      </c>
      <c r="I99" s="17" t="s">
        <v>46</v>
      </c>
      <c r="J99" s="18">
        <v>564558249</v>
      </c>
      <c r="K99" s="19">
        <v>564558249</v>
      </c>
      <c r="L99" s="19">
        <v>0</v>
      </c>
      <c r="M99" s="19">
        <v>0</v>
      </c>
      <c r="N99" s="19">
        <v>0</v>
      </c>
      <c r="O99" s="19">
        <v>564558249</v>
      </c>
      <c r="P99" s="19">
        <v>0</v>
      </c>
      <c r="Q99" s="19">
        <v>0</v>
      </c>
      <c r="R99" s="19">
        <v>0</v>
      </c>
      <c r="S99" s="19">
        <v>6163395.6900000004</v>
      </c>
      <c r="T99" s="19">
        <v>6163395.6900000004</v>
      </c>
      <c r="U99" s="19">
        <v>558394853.30999994</v>
      </c>
      <c r="V99" s="19">
        <v>558394853.30999994</v>
      </c>
      <c r="W99" s="19">
        <v>0</v>
      </c>
      <c r="X99" s="19">
        <v>558394853.30999994</v>
      </c>
      <c r="Y99" s="20">
        <f t="shared" si="4"/>
        <v>1.0917200662495324E-2</v>
      </c>
      <c r="Z99" s="20">
        <f t="shared" si="5"/>
        <v>1.0917200662495324E-2</v>
      </c>
      <c r="AA99" s="20">
        <f t="shared" si="6"/>
        <v>0</v>
      </c>
      <c r="AB99" s="21">
        <f t="shared" si="7"/>
        <v>1.0917200662495324E-2</v>
      </c>
    </row>
    <row r="100" spans="1:28" outlineLevel="2" x14ac:dyDescent="0.25">
      <c r="A100" s="15" t="s">
        <v>198</v>
      </c>
      <c r="B100" s="16" t="s">
        <v>30</v>
      </c>
      <c r="C100" s="16" t="s">
        <v>31</v>
      </c>
      <c r="D100" s="16" t="s">
        <v>45</v>
      </c>
      <c r="E100" s="16"/>
      <c r="F100" s="16" t="s">
        <v>33</v>
      </c>
      <c r="G100" s="16">
        <v>1111</v>
      </c>
      <c r="H100" s="16">
        <v>3480</v>
      </c>
      <c r="I100" s="17" t="s">
        <v>46</v>
      </c>
      <c r="J100" s="18">
        <v>824044691</v>
      </c>
      <c r="K100" s="19">
        <v>824044691</v>
      </c>
      <c r="L100" s="19">
        <v>0</v>
      </c>
      <c r="M100" s="19">
        <v>0</v>
      </c>
      <c r="N100" s="19">
        <v>0</v>
      </c>
      <c r="O100" s="19">
        <v>824044691</v>
      </c>
      <c r="P100" s="19">
        <v>0</v>
      </c>
      <c r="Q100" s="19">
        <v>0</v>
      </c>
      <c r="R100" s="19">
        <v>0</v>
      </c>
      <c r="S100" s="19">
        <v>113140.24</v>
      </c>
      <c r="T100" s="19">
        <v>113140.24</v>
      </c>
      <c r="U100" s="19">
        <v>823931550.75999999</v>
      </c>
      <c r="V100" s="19">
        <v>823931550.75999999</v>
      </c>
      <c r="W100" s="19">
        <v>0</v>
      </c>
      <c r="X100" s="19">
        <v>823931550.75999999</v>
      </c>
      <c r="Y100" s="20">
        <f t="shared" si="4"/>
        <v>1.372986698848837E-4</v>
      </c>
      <c r="Z100" s="20">
        <f t="shared" si="5"/>
        <v>1.372986698848837E-4</v>
      </c>
      <c r="AA100" s="20">
        <f t="shared" si="6"/>
        <v>0</v>
      </c>
      <c r="AB100" s="21">
        <f t="shared" si="7"/>
        <v>1.372986698848837E-4</v>
      </c>
    </row>
    <row r="101" spans="1:28" outlineLevel="2" x14ac:dyDescent="0.25">
      <c r="A101" s="15" t="s">
        <v>262</v>
      </c>
      <c r="B101" s="16" t="s">
        <v>263</v>
      </c>
      <c r="C101" s="16" t="s">
        <v>31</v>
      </c>
      <c r="D101" s="16" t="s">
        <v>45</v>
      </c>
      <c r="E101" s="16"/>
      <c r="F101" s="16" t="s">
        <v>33</v>
      </c>
      <c r="G101" s="16">
        <v>1111</v>
      </c>
      <c r="H101" s="16">
        <v>3480</v>
      </c>
      <c r="I101" s="17" t="s">
        <v>46</v>
      </c>
      <c r="J101" s="18">
        <v>24497713</v>
      </c>
      <c r="K101" s="19">
        <v>24497713</v>
      </c>
      <c r="L101" s="19">
        <v>0</v>
      </c>
      <c r="M101" s="19">
        <v>0</v>
      </c>
      <c r="N101" s="19">
        <v>0</v>
      </c>
      <c r="O101" s="19">
        <v>24497713</v>
      </c>
      <c r="P101" s="19">
        <v>0</v>
      </c>
      <c r="Q101" s="19">
        <v>0</v>
      </c>
      <c r="R101" s="19">
        <v>0</v>
      </c>
      <c r="S101" s="19">
        <v>490748.92</v>
      </c>
      <c r="T101" s="19">
        <v>490748.92</v>
      </c>
      <c r="U101" s="19">
        <v>24006964.079999998</v>
      </c>
      <c r="V101" s="19">
        <v>24006964.079999998</v>
      </c>
      <c r="W101" s="19">
        <v>0</v>
      </c>
      <c r="X101" s="19">
        <v>24006964.079999998</v>
      </c>
      <c r="Y101" s="20">
        <f t="shared" si="4"/>
        <v>2.0032438130040953E-2</v>
      </c>
      <c r="Z101" s="20">
        <f t="shared" si="5"/>
        <v>2.0032438130040953E-2</v>
      </c>
      <c r="AA101" s="20">
        <f t="shared" si="6"/>
        <v>0</v>
      </c>
      <c r="AB101" s="21">
        <f t="shared" si="7"/>
        <v>2.0032438130040953E-2</v>
      </c>
    </row>
    <row r="102" spans="1:28" outlineLevel="2" x14ac:dyDescent="0.25">
      <c r="A102" s="15" t="s">
        <v>262</v>
      </c>
      <c r="B102" s="16" t="s">
        <v>264</v>
      </c>
      <c r="C102" s="16" t="s">
        <v>31</v>
      </c>
      <c r="D102" s="16" t="s">
        <v>45</v>
      </c>
      <c r="E102" s="16"/>
      <c r="F102" s="16" t="s">
        <v>33</v>
      </c>
      <c r="G102" s="16">
        <v>1111</v>
      </c>
      <c r="H102" s="16">
        <v>3480</v>
      </c>
      <c r="I102" s="17" t="s">
        <v>46</v>
      </c>
      <c r="J102" s="18">
        <v>461853266</v>
      </c>
      <c r="K102" s="19">
        <v>461853266</v>
      </c>
      <c r="L102" s="19">
        <v>0</v>
      </c>
      <c r="M102" s="19">
        <v>0</v>
      </c>
      <c r="N102" s="19">
        <v>0</v>
      </c>
      <c r="O102" s="19">
        <v>461853266</v>
      </c>
      <c r="P102" s="19">
        <v>0</v>
      </c>
      <c r="Q102" s="19">
        <v>0</v>
      </c>
      <c r="R102" s="19">
        <v>0</v>
      </c>
      <c r="S102" s="19">
        <v>6172273.6600000001</v>
      </c>
      <c r="T102" s="19">
        <v>6172273.6600000001</v>
      </c>
      <c r="U102" s="19">
        <v>455680992.33999997</v>
      </c>
      <c r="V102" s="19">
        <v>455680992.33999997</v>
      </c>
      <c r="W102" s="19">
        <v>0</v>
      </c>
      <c r="X102" s="19">
        <v>455680992.33999997</v>
      </c>
      <c r="Y102" s="20">
        <f t="shared" si="4"/>
        <v>1.3364144230172013E-2</v>
      </c>
      <c r="Z102" s="20">
        <f t="shared" si="5"/>
        <v>1.3364144230172013E-2</v>
      </c>
      <c r="AA102" s="20">
        <f t="shared" si="6"/>
        <v>0</v>
      </c>
      <c r="AB102" s="21">
        <f t="shared" si="7"/>
        <v>1.3364144230172013E-2</v>
      </c>
    </row>
    <row r="103" spans="1:28" outlineLevel="2" x14ac:dyDescent="0.25">
      <c r="A103" s="15" t="s">
        <v>262</v>
      </c>
      <c r="B103" s="16" t="s">
        <v>288</v>
      </c>
      <c r="C103" s="16" t="s">
        <v>31</v>
      </c>
      <c r="D103" s="16" t="s">
        <v>45</v>
      </c>
      <c r="E103" s="16"/>
      <c r="F103" s="16" t="s">
        <v>33</v>
      </c>
      <c r="G103" s="16">
        <v>1111</v>
      </c>
      <c r="H103" s="16">
        <v>3480</v>
      </c>
      <c r="I103" s="17" t="s">
        <v>46</v>
      </c>
      <c r="J103" s="18">
        <v>90450558</v>
      </c>
      <c r="K103" s="19">
        <v>90450558</v>
      </c>
      <c r="L103" s="19">
        <v>0</v>
      </c>
      <c r="M103" s="19">
        <v>0</v>
      </c>
      <c r="N103" s="19">
        <v>0</v>
      </c>
      <c r="O103" s="19">
        <v>90450558</v>
      </c>
      <c r="P103" s="19">
        <v>0</v>
      </c>
      <c r="Q103" s="19">
        <v>0</v>
      </c>
      <c r="R103" s="19">
        <v>0</v>
      </c>
      <c r="S103" s="19">
        <v>1354310.59</v>
      </c>
      <c r="T103" s="19">
        <v>1354310.59</v>
      </c>
      <c r="U103" s="19">
        <v>89096247.409999996</v>
      </c>
      <c r="V103" s="19">
        <v>89096247.409999996</v>
      </c>
      <c r="W103" s="19">
        <v>0</v>
      </c>
      <c r="X103" s="19">
        <v>89096247.409999996</v>
      </c>
      <c r="Y103" s="20">
        <f t="shared" si="4"/>
        <v>1.4972937922616244E-2</v>
      </c>
      <c r="Z103" s="20">
        <f t="shared" si="5"/>
        <v>1.4972937922616244E-2</v>
      </c>
      <c r="AA103" s="20">
        <f t="shared" si="6"/>
        <v>0</v>
      </c>
      <c r="AB103" s="21">
        <f t="shared" si="7"/>
        <v>1.4972937922616244E-2</v>
      </c>
    </row>
    <row r="104" spans="1:28" outlineLevel="2" x14ac:dyDescent="0.25">
      <c r="A104" s="15" t="s">
        <v>295</v>
      </c>
      <c r="B104" s="16" t="s">
        <v>30</v>
      </c>
      <c r="C104" s="16" t="s">
        <v>31</v>
      </c>
      <c r="D104" s="16" t="s">
        <v>45</v>
      </c>
      <c r="E104" s="16"/>
      <c r="F104" s="16" t="s">
        <v>33</v>
      </c>
      <c r="G104" s="16">
        <v>1111</v>
      </c>
      <c r="H104" s="16">
        <v>3480</v>
      </c>
      <c r="I104" s="17" t="s">
        <v>46</v>
      </c>
      <c r="J104" s="18">
        <v>129292782</v>
      </c>
      <c r="K104" s="19">
        <v>129292782</v>
      </c>
      <c r="L104" s="19">
        <v>0</v>
      </c>
      <c r="M104" s="19">
        <v>0</v>
      </c>
      <c r="N104" s="19">
        <v>0</v>
      </c>
      <c r="O104" s="19">
        <v>129292782</v>
      </c>
      <c r="P104" s="19">
        <v>0</v>
      </c>
      <c r="Q104" s="19">
        <v>0</v>
      </c>
      <c r="R104" s="19">
        <v>0</v>
      </c>
      <c r="S104" s="19">
        <v>2181221.94</v>
      </c>
      <c r="T104" s="19">
        <v>2181221.94</v>
      </c>
      <c r="U104" s="19">
        <v>127111560.06</v>
      </c>
      <c r="V104" s="19">
        <v>127111560.06</v>
      </c>
      <c r="W104" s="19">
        <v>0</v>
      </c>
      <c r="X104" s="19">
        <v>127111560.06</v>
      </c>
      <c r="Y104" s="20">
        <f t="shared" si="4"/>
        <v>1.6870407661272228E-2</v>
      </c>
      <c r="Z104" s="20">
        <f t="shared" si="5"/>
        <v>1.6870407661272228E-2</v>
      </c>
      <c r="AA104" s="20">
        <f t="shared" si="6"/>
        <v>0</v>
      </c>
      <c r="AB104" s="21">
        <f t="shared" si="7"/>
        <v>1.6870407661272228E-2</v>
      </c>
    </row>
    <row r="105" spans="1:28" outlineLevel="2" x14ac:dyDescent="0.25">
      <c r="A105" s="15" t="s">
        <v>303</v>
      </c>
      <c r="B105" s="16" t="s">
        <v>30</v>
      </c>
      <c r="C105" s="16" t="s">
        <v>31</v>
      </c>
      <c r="D105" s="16" t="s">
        <v>45</v>
      </c>
      <c r="E105" s="16"/>
      <c r="F105" s="16" t="s">
        <v>33</v>
      </c>
      <c r="G105" s="16">
        <v>1111</v>
      </c>
      <c r="H105" s="16">
        <v>3480</v>
      </c>
      <c r="I105" s="17" t="s">
        <v>46</v>
      </c>
      <c r="J105" s="18">
        <v>442239355</v>
      </c>
      <c r="K105" s="19">
        <v>442239355</v>
      </c>
      <c r="L105" s="19">
        <v>0</v>
      </c>
      <c r="M105" s="19">
        <v>0</v>
      </c>
      <c r="N105" s="19">
        <v>0</v>
      </c>
      <c r="O105" s="19">
        <v>442239355</v>
      </c>
      <c r="P105" s="19">
        <v>0</v>
      </c>
      <c r="Q105" s="19">
        <v>0</v>
      </c>
      <c r="R105" s="19">
        <v>0</v>
      </c>
      <c r="S105" s="19">
        <v>7053103.2400000002</v>
      </c>
      <c r="T105" s="19">
        <v>7053103.2400000002</v>
      </c>
      <c r="U105" s="19">
        <v>435186251.75999999</v>
      </c>
      <c r="V105" s="19">
        <v>435186251.75999999</v>
      </c>
      <c r="W105" s="19">
        <v>0</v>
      </c>
      <c r="X105" s="19">
        <v>435186251.75999999</v>
      </c>
      <c r="Y105" s="20">
        <f t="shared" si="4"/>
        <v>1.5948610543717892E-2</v>
      </c>
      <c r="Z105" s="20">
        <f t="shared" si="5"/>
        <v>1.5948610543717892E-2</v>
      </c>
      <c r="AA105" s="20">
        <f t="shared" si="6"/>
        <v>0</v>
      </c>
      <c r="AB105" s="21">
        <f t="shared" si="7"/>
        <v>1.5948610543717892E-2</v>
      </c>
    </row>
    <row r="106" spans="1:28" outlineLevel="2" x14ac:dyDescent="0.25">
      <c r="A106" s="15" t="s">
        <v>309</v>
      </c>
      <c r="B106" s="16" t="s">
        <v>30</v>
      </c>
      <c r="C106" s="16" t="s">
        <v>31</v>
      </c>
      <c r="D106" s="16" t="s">
        <v>45</v>
      </c>
      <c r="E106" s="16"/>
      <c r="F106" s="16" t="s">
        <v>33</v>
      </c>
      <c r="G106" s="16">
        <v>1111</v>
      </c>
      <c r="H106" s="16">
        <v>3480</v>
      </c>
      <c r="I106" s="17" t="s">
        <v>46</v>
      </c>
      <c r="J106" s="18">
        <v>108345675</v>
      </c>
      <c r="K106" s="19">
        <v>108345675</v>
      </c>
      <c r="L106" s="19">
        <v>0</v>
      </c>
      <c r="M106" s="19">
        <v>0</v>
      </c>
      <c r="N106" s="19">
        <v>0</v>
      </c>
      <c r="O106" s="19">
        <v>108345675</v>
      </c>
      <c r="P106" s="19">
        <v>0</v>
      </c>
      <c r="Q106" s="19">
        <v>0</v>
      </c>
      <c r="R106" s="19">
        <v>0</v>
      </c>
      <c r="S106" s="19">
        <v>1451613.75</v>
      </c>
      <c r="T106" s="19">
        <v>1451613.75</v>
      </c>
      <c r="U106" s="19">
        <v>106894061.25</v>
      </c>
      <c r="V106" s="19">
        <v>106894061.25</v>
      </c>
      <c r="W106" s="19">
        <v>0</v>
      </c>
      <c r="X106" s="19">
        <v>106894061.25</v>
      </c>
      <c r="Y106" s="20">
        <f t="shared" si="4"/>
        <v>1.3397985198763125E-2</v>
      </c>
      <c r="Z106" s="20">
        <f t="shared" si="5"/>
        <v>1.3397985198763125E-2</v>
      </c>
      <c r="AA106" s="20">
        <f t="shared" si="6"/>
        <v>0</v>
      </c>
      <c r="AB106" s="21">
        <f t="shared" si="7"/>
        <v>1.3397985198763125E-2</v>
      </c>
    </row>
    <row r="107" spans="1:28" outlineLevel="2" x14ac:dyDescent="0.25">
      <c r="A107" s="15" t="s">
        <v>312</v>
      </c>
      <c r="B107" s="16" t="s">
        <v>30</v>
      </c>
      <c r="C107" s="16" t="s">
        <v>31</v>
      </c>
      <c r="D107" s="16" t="s">
        <v>45</v>
      </c>
      <c r="E107" s="16"/>
      <c r="F107" s="16" t="s">
        <v>33</v>
      </c>
      <c r="G107" s="16">
        <v>1111</v>
      </c>
      <c r="H107" s="16">
        <v>3480</v>
      </c>
      <c r="I107" s="17" t="s">
        <v>46</v>
      </c>
      <c r="J107" s="18">
        <v>1953470654</v>
      </c>
      <c r="K107" s="19">
        <v>1953470654</v>
      </c>
      <c r="L107" s="19">
        <v>0</v>
      </c>
      <c r="M107" s="19">
        <v>0</v>
      </c>
      <c r="N107" s="19">
        <v>0</v>
      </c>
      <c r="O107" s="19">
        <v>1953470654</v>
      </c>
      <c r="P107" s="19">
        <v>0</v>
      </c>
      <c r="Q107" s="19">
        <v>0</v>
      </c>
      <c r="R107" s="19">
        <v>0</v>
      </c>
      <c r="S107" s="19">
        <v>28147869.199999999</v>
      </c>
      <c r="T107" s="19">
        <v>28147869.199999999</v>
      </c>
      <c r="U107" s="19">
        <v>1925322784.8</v>
      </c>
      <c r="V107" s="19">
        <v>1925322784.8</v>
      </c>
      <c r="W107" s="19">
        <v>0</v>
      </c>
      <c r="X107" s="19">
        <v>1925322784.8</v>
      </c>
      <c r="Y107" s="20">
        <f t="shared" si="4"/>
        <v>1.4409158971681178E-2</v>
      </c>
      <c r="Z107" s="20">
        <f t="shared" si="5"/>
        <v>1.4409158971681178E-2</v>
      </c>
      <c r="AA107" s="20">
        <f t="shared" si="6"/>
        <v>0</v>
      </c>
      <c r="AB107" s="21">
        <f t="shared" si="7"/>
        <v>1.4409158971681178E-2</v>
      </c>
    </row>
    <row r="108" spans="1:28" outlineLevel="2" x14ac:dyDescent="0.25">
      <c r="A108" s="15" t="s">
        <v>317</v>
      </c>
      <c r="B108" s="16" t="s">
        <v>30</v>
      </c>
      <c r="C108" s="16" t="s">
        <v>31</v>
      </c>
      <c r="D108" s="16" t="s">
        <v>45</v>
      </c>
      <c r="E108" s="16"/>
      <c r="F108" s="16" t="s">
        <v>33</v>
      </c>
      <c r="G108" s="16">
        <v>1111</v>
      </c>
      <c r="H108" s="16">
        <v>3460</v>
      </c>
      <c r="I108" s="17" t="s">
        <v>46</v>
      </c>
      <c r="J108" s="18">
        <v>78276078</v>
      </c>
      <c r="K108" s="19">
        <v>78276078</v>
      </c>
      <c r="L108" s="19">
        <v>0</v>
      </c>
      <c r="M108" s="19">
        <v>0</v>
      </c>
      <c r="N108" s="19">
        <v>0</v>
      </c>
      <c r="O108" s="19">
        <v>78276078</v>
      </c>
      <c r="P108" s="19">
        <v>0</v>
      </c>
      <c r="Q108" s="19">
        <v>0</v>
      </c>
      <c r="R108" s="19">
        <v>0</v>
      </c>
      <c r="S108" s="19">
        <v>1331013.8899999999</v>
      </c>
      <c r="T108" s="19">
        <v>1331013.8899999999</v>
      </c>
      <c r="U108" s="19">
        <v>76945064.109999999</v>
      </c>
      <c r="V108" s="19">
        <v>76945064.109999999</v>
      </c>
      <c r="W108" s="19">
        <v>0</v>
      </c>
      <c r="X108" s="19">
        <v>76945064.109999999</v>
      </c>
      <c r="Y108" s="20">
        <f t="shared" si="4"/>
        <v>1.7004095299715961E-2</v>
      </c>
      <c r="Z108" s="20">
        <f t="shared" si="5"/>
        <v>1.7004095299715961E-2</v>
      </c>
      <c r="AA108" s="20">
        <f t="shared" si="6"/>
        <v>0</v>
      </c>
      <c r="AB108" s="21">
        <f t="shared" si="7"/>
        <v>1.7004095299715961E-2</v>
      </c>
    </row>
    <row r="109" spans="1:28" outlineLevel="2" x14ac:dyDescent="0.25">
      <c r="A109" s="15" t="s">
        <v>347</v>
      </c>
      <c r="B109" s="16" t="s">
        <v>263</v>
      </c>
      <c r="C109" s="16" t="s">
        <v>31</v>
      </c>
      <c r="D109" s="16" t="s">
        <v>45</v>
      </c>
      <c r="E109" s="16"/>
      <c r="F109" s="16" t="s">
        <v>33</v>
      </c>
      <c r="G109" s="16">
        <v>1111</v>
      </c>
      <c r="H109" s="16">
        <v>3410</v>
      </c>
      <c r="I109" s="17" t="s">
        <v>46</v>
      </c>
      <c r="J109" s="18">
        <v>7371102088</v>
      </c>
      <c r="K109" s="19">
        <v>7371102088</v>
      </c>
      <c r="L109" s="19">
        <v>0</v>
      </c>
      <c r="M109" s="19">
        <v>0</v>
      </c>
      <c r="N109" s="19">
        <v>0</v>
      </c>
      <c r="O109" s="19">
        <v>7371102088</v>
      </c>
      <c r="P109" s="19">
        <v>0</v>
      </c>
      <c r="Q109" s="19">
        <v>0</v>
      </c>
      <c r="R109" s="19">
        <v>0</v>
      </c>
      <c r="S109" s="19">
        <v>829870723.53999996</v>
      </c>
      <c r="T109" s="19">
        <v>829870723.53999996</v>
      </c>
      <c r="U109" s="19">
        <v>6541231364.46</v>
      </c>
      <c r="V109" s="19">
        <v>6541231364.46</v>
      </c>
      <c r="W109" s="19">
        <v>0</v>
      </c>
      <c r="X109" s="19">
        <v>6541231364.46</v>
      </c>
      <c r="Y109" s="20">
        <f t="shared" si="4"/>
        <v>0.11258434812495843</v>
      </c>
      <c r="Z109" s="20">
        <f t="shared" si="5"/>
        <v>0.11258434812495843</v>
      </c>
      <c r="AA109" s="20">
        <f t="shared" si="6"/>
        <v>0</v>
      </c>
      <c r="AB109" s="21">
        <f t="shared" si="7"/>
        <v>0.11258434812495843</v>
      </c>
    </row>
    <row r="110" spans="1:28" outlineLevel="2" x14ac:dyDescent="0.25">
      <c r="A110" s="15" t="s">
        <v>347</v>
      </c>
      <c r="B110" s="16" t="s">
        <v>264</v>
      </c>
      <c r="C110" s="16" t="s">
        <v>31</v>
      </c>
      <c r="D110" s="16" t="s">
        <v>45</v>
      </c>
      <c r="E110" s="16"/>
      <c r="F110" s="16" t="s">
        <v>33</v>
      </c>
      <c r="G110" s="16">
        <v>1111</v>
      </c>
      <c r="H110" s="16">
        <v>3420</v>
      </c>
      <c r="I110" s="17" t="s">
        <v>46</v>
      </c>
      <c r="J110" s="18">
        <v>21761833198</v>
      </c>
      <c r="K110" s="19">
        <v>21761833198</v>
      </c>
      <c r="L110" s="19">
        <v>0</v>
      </c>
      <c r="M110" s="19">
        <v>0</v>
      </c>
      <c r="N110" s="19">
        <v>0</v>
      </c>
      <c r="O110" s="19">
        <v>21761833198</v>
      </c>
      <c r="P110" s="19">
        <v>0</v>
      </c>
      <c r="Q110" s="19">
        <v>0</v>
      </c>
      <c r="R110" s="19">
        <v>0</v>
      </c>
      <c r="S110" s="19">
        <v>411599631.68000001</v>
      </c>
      <c r="T110" s="19">
        <v>411599631.68000001</v>
      </c>
      <c r="U110" s="19">
        <v>21350233566.32</v>
      </c>
      <c r="V110" s="19">
        <v>21350233566.32</v>
      </c>
      <c r="W110" s="19">
        <v>0</v>
      </c>
      <c r="X110" s="19">
        <v>21350233566.32</v>
      </c>
      <c r="Y110" s="20">
        <f t="shared" si="4"/>
        <v>1.8913830831027031E-2</v>
      </c>
      <c r="Z110" s="20">
        <f t="shared" si="5"/>
        <v>1.8913830831027031E-2</v>
      </c>
      <c r="AA110" s="20">
        <f t="shared" si="6"/>
        <v>0</v>
      </c>
      <c r="AB110" s="21">
        <f t="shared" si="7"/>
        <v>1.8913830831027031E-2</v>
      </c>
    </row>
    <row r="111" spans="1:28" outlineLevel="2" x14ac:dyDescent="0.25">
      <c r="A111" s="15" t="s">
        <v>347</v>
      </c>
      <c r="B111" s="16" t="s">
        <v>288</v>
      </c>
      <c r="C111" s="16" t="s">
        <v>31</v>
      </c>
      <c r="D111" s="16" t="s">
        <v>45</v>
      </c>
      <c r="E111" s="16"/>
      <c r="F111" s="16" t="s">
        <v>33</v>
      </c>
      <c r="G111" s="16">
        <v>1111</v>
      </c>
      <c r="H111" s="16">
        <v>3420</v>
      </c>
      <c r="I111" s="17" t="s">
        <v>46</v>
      </c>
      <c r="J111" s="18">
        <v>13282183391</v>
      </c>
      <c r="K111" s="19">
        <v>13282183391</v>
      </c>
      <c r="L111" s="19">
        <v>0</v>
      </c>
      <c r="M111" s="19">
        <v>0</v>
      </c>
      <c r="N111" s="19">
        <v>0</v>
      </c>
      <c r="O111" s="19">
        <v>13282183391</v>
      </c>
      <c r="P111" s="19">
        <v>0</v>
      </c>
      <c r="Q111" s="19">
        <v>0</v>
      </c>
      <c r="R111" s="19">
        <v>0</v>
      </c>
      <c r="S111" s="19">
        <v>243103468.91</v>
      </c>
      <c r="T111" s="19">
        <v>243103468.91</v>
      </c>
      <c r="U111" s="19">
        <v>13039079922.09</v>
      </c>
      <c r="V111" s="19">
        <v>13039079922.09</v>
      </c>
      <c r="W111" s="19">
        <v>0</v>
      </c>
      <c r="X111" s="19">
        <v>13039079922.09</v>
      </c>
      <c r="Y111" s="20">
        <f t="shared" si="4"/>
        <v>1.830297487645945E-2</v>
      </c>
      <c r="Z111" s="20">
        <f t="shared" si="5"/>
        <v>1.830297487645945E-2</v>
      </c>
      <c r="AA111" s="20">
        <f t="shared" si="6"/>
        <v>0</v>
      </c>
      <c r="AB111" s="21">
        <f t="shared" si="7"/>
        <v>1.830297487645945E-2</v>
      </c>
    </row>
    <row r="112" spans="1:28" outlineLevel="2" x14ac:dyDescent="0.25">
      <c r="A112" s="15" t="s">
        <v>347</v>
      </c>
      <c r="B112" s="16" t="s">
        <v>423</v>
      </c>
      <c r="C112" s="16" t="s">
        <v>31</v>
      </c>
      <c r="D112" s="16" t="s">
        <v>45</v>
      </c>
      <c r="E112" s="16"/>
      <c r="F112" s="16" t="s">
        <v>33</v>
      </c>
      <c r="G112" s="16">
        <v>1111</v>
      </c>
      <c r="H112" s="16">
        <v>3480</v>
      </c>
      <c r="I112" s="17" t="s">
        <v>46</v>
      </c>
      <c r="J112" s="18">
        <v>9566197631</v>
      </c>
      <c r="K112" s="19">
        <v>9566197631</v>
      </c>
      <c r="L112" s="19">
        <v>0</v>
      </c>
      <c r="M112" s="19">
        <v>0</v>
      </c>
      <c r="N112" s="19">
        <v>0</v>
      </c>
      <c r="O112" s="19">
        <v>9566197631</v>
      </c>
      <c r="P112" s="19">
        <v>0</v>
      </c>
      <c r="Q112" s="19">
        <v>0</v>
      </c>
      <c r="R112" s="19">
        <v>0</v>
      </c>
      <c r="S112" s="19">
        <v>206272103.59</v>
      </c>
      <c r="T112" s="19">
        <v>206272103.59</v>
      </c>
      <c r="U112" s="19">
        <v>9359925527.4099998</v>
      </c>
      <c r="V112" s="19">
        <v>9359925527.4099998</v>
      </c>
      <c r="W112" s="19">
        <v>0</v>
      </c>
      <c r="X112" s="19">
        <v>9359925527.4099998</v>
      </c>
      <c r="Y112" s="20">
        <f t="shared" si="4"/>
        <v>2.1562601103029627E-2</v>
      </c>
      <c r="Z112" s="20">
        <f t="shared" si="5"/>
        <v>2.1562601103029627E-2</v>
      </c>
      <c r="AA112" s="20">
        <f t="shared" si="6"/>
        <v>0</v>
      </c>
      <c r="AB112" s="21">
        <f t="shared" si="7"/>
        <v>2.1562601103029627E-2</v>
      </c>
    </row>
    <row r="113" spans="1:28" outlineLevel="2" x14ac:dyDescent="0.25">
      <c r="A113" s="15" t="s">
        <v>347</v>
      </c>
      <c r="B113" s="16" t="s">
        <v>442</v>
      </c>
      <c r="C113" s="16" t="s">
        <v>31</v>
      </c>
      <c r="D113" s="16" t="s">
        <v>45</v>
      </c>
      <c r="E113" s="16"/>
      <c r="F113" s="16" t="s">
        <v>33</v>
      </c>
      <c r="G113" s="16">
        <v>1111</v>
      </c>
      <c r="H113" s="16">
        <v>3480</v>
      </c>
      <c r="I113" s="17" t="s">
        <v>46</v>
      </c>
      <c r="J113" s="18">
        <v>6150075712</v>
      </c>
      <c r="K113" s="19">
        <v>6150075712</v>
      </c>
      <c r="L113" s="19">
        <v>0</v>
      </c>
      <c r="M113" s="19">
        <v>0</v>
      </c>
      <c r="N113" s="19">
        <v>0</v>
      </c>
      <c r="O113" s="19">
        <v>6150075712</v>
      </c>
      <c r="P113" s="19">
        <v>0</v>
      </c>
      <c r="Q113" s="19">
        <v>0</v>
      </c>
      <c r="R113" s="19">
        <v>0</v>
      </c>
      <c r="S113" s="19">
        <v>132367565.44</v>
      </c>
      <c r="T113" s="19">
        <v>132367565.44</v>
      </c>
      <c r="U113" s="19">
        <v>6017708146.5600004</v>
      </c>
      <c r="V113" s="19">
        <v>6017708146.5600004</v>
      </c>
      <c r="W113" s="19">
        <v>0</v>
      </c>
      <c r="X113" s="19">
        <v>6017708146.5600004</v>
      </c>
      <c r="Y113" s="20">
        <f t="shared" si="4"/>
        <v>2.1522916406008629E-2</v>
      </c>
      <c r="Z113" s="20">
        <f t="shared" si="5"/>
        <v>2.1522916406008629E-2</v>
      </c>
      <c r="AA113" s="20">
        <f t="shared" si="6"/>
        <v>0</v>
      </c>
      <c r="AB113" s="21">
        <f t="shared" si="7"/>
        <v>2.1522916406008629E-2</v>
      </c>
    </row>
    <row r="114" spans="1:28" outlineLevel="1" x14ac:dyDescent="0.25">
      <c r="A114" s="37"/>
      <c r="B114" s="37"/>
      <c r="C114" s="37"/>
      <c r="D114" s="45" t="s">
        <v>481</v>
      </c>
      <c r="E114" s="37"/>
      <c r="F114" s="37"/>
      <c r="G114" s="37"/>
      <c r="H114" s="37"/>
      <c r="I114" s="38"/>
      <c r="J114" s="39">
        <f>SUBTOTAL(9,J99:J113)</f>
        <v>62808421041</v>
      </c>
      <c r="K114" s="40">
        <f>SUBTOTAL(9,K99:K113)</f>
        <v>62808421041</v>
      </c>
      <c r="L114" s="40">
        <f>SUBTOTAL(9,L99:L113)</f>
        <v>0</v>
      </c>
      <c r="M114" s="40">
        <f>SUBTOTAL(9,M99:M113)</f>
        <v>0</v>
      </c>
      <c r="N114" s="40">
        <f>SUBTOTAL(9,N99:N113)</f>
        <v>0</v>
      </c>
      <c r="O114" s="40">
        <f>SUBTOTAL(9,O99:O113)</f>
        <v>62808421041</v>
      </c>
      <c r="P114" s="40">
        <f>SUBTOTAL(9,P99:P113)</f>
        <v>0</v>
      </c>
      <c r="Q114" s="40">
        <f>SUBTOTAL(9,Q99:Q113)</f>
        <v>0</v>
      </c>
      <c r="R114" s="40">
        <f>SUBTOTAL(9,R99:R113)</f>
        <v>0</v>
      </c>
      <c r="S114" s="40">
        <f>SUBTOTAL(9,S99:S113)</f>
        <v>1877672184.28</v>
      </c>
      <c r="T114" s="40">
        <f>SUBTOTAL(9,T99:T113)</f>
        <v>1877672184.28</v>
      </c>
      <c r="U114" s="40">
        <f>SUBTOTAL(9,U99:U113)</f>
        <v>60930748856.720001</v>
      </c>
      <c r="V114" s="40">
        <f>SUBTOTAL(9,V99:V113)</f>
        <v>60930748856.720001</v>
      </c>
      <c r="W114" s="40">
        <f>SUBTOTAL(9,W99:W113)</f>
        <v>0</v>
      </c>
      <c r="X114" s="40">
        <f>SUBTOTAL(9,X99:X113)</f>
        <v>60930748856.720001</v>
      </c>
      <c r="Y114" s="41">
        <f t="shared" si="4"/>
        <v>2.9895229861841226E-2</v>
      </c>
      <c r="Z114" s="41">
        <f t="shared" si="5"/>
        <v>2.9895229861841226E-2</v>
      </c>
      <c r="AA114" s="41">
        <f t="shared" si="6"/>
        <v>0</v>
      </c>
      <c r="AB114" s="41">
        <f t="shared" si="7"/>
        <v>2.9895229861841226E-2</v>
      </c>
    </row>
    <row r="115" spans="1:28" outlineLevel="2" x14ac:dyDescent="0.25">
      <c r="A115" s="15" t="s">
        <v>29</v>
      </c>
      <c r="B115" s="16" t="s">
        <v>30</v>
      </c>
      <c r="C115" s="16" t="s">
        <v>31</v>
      </c>
      <c r="D115" s="16" t="s">
        <v>47</v>
      </c>
      <c r="E115" s="16"/>
      <c r="F115" s="16" t="s">
        <v>33</v>
      </c>
      <c r="G115" s="16">
        <v>1111</v>
      </c>
      <c r="H115" s="16">
        <v>3480</v>
      </c>
      <c r="I115" s="17" t="s">
        <v>48</v>
      </c>
      <c r="J115" s="18">
        <v>494007344</v>
      </c>
      <c r="K115" s="19">
        <v>499007344</v>
      </c>
      <c r="L115" s="19">
        <v>0</v>
      </c>
      <c r="M115" s="19">
        <v>0</v>
      </c>
      <c r="N115" s="19">
        <v>0</v>
      </c>
      <c r="O115" s="19">
        <v>499007344</v>
      </c>
      <c r="P115" s="19">
        <v>0</v>
      </c>
      <c r="Q115" s="19">
        <v>429788</v>
      </c>
      <c r="R115" s="19">
        <v>0</v>
      </c>
      <c r="S115" s="19">
        <v>498530538.31999999</v>
      </c>
      <c r="T115" s="19">
        <v>498530538.31999999</v>
      </c>
      <c r="U115" s="19">
        <v>47017.68</v>
      </c>
      <c r="V115" s="19">
        <v>47017.68</v>
      </c>
      <c r="W115" s="19">
        <v>0</v>
      </c>
      <c r="X115" s="19">
        <v>47017.680000007153</v>
      </c>
      <c r="Y115" s="20">
        <f t="shared" si="4"/>
        <v>0.99904449165782216</v>
      </c>
      <c r="Z115" s="20">
        <f t="shared" si="5"/>
        <v>0.99904449165782216</v>
      </c>
      <c r="AA115" s="20">
        <f t="shared" si="6"/>
        <v>8.6128592127493822E-4</v>
      </c>
      <c r="AB115" s="21">
        <f t="shared" si="7"/>
        <v>0.99990577757909715</v>
      </c>
    </row>
    <row r="116" spans="1:28" outlineLevel="2" x14ac:dyDescent="0.25">
      <c r="A116" s="15" t="s">
        <v>198</v>
      </c>
      <c r="B116" s="16" t="s">
        <v>30</v>
      </c>
      <c r="C116" s="16" t="s">
        <v>31</v>
      </c>
      <c r="D116" s="16" t="s">
        <v>47</v>
      </c>
      <c r="E116" s="16"/>
      <c r="F116" s="16" t="s">
        <v>33</v>
      </c>
      <c r="G116" s="16">
        <v>1111</v>
      </c>
      <c r="H116" s="16">
        <v>3480</v>
      </c>
      <c r="I116" s="17" t="s">
        <v>48</v>
      </c>
      <c r="J116" s="18">
        <v>714986927</v>
      </c>
      <c r="K116" s="19">
        <v>724486927</v>
      </c>
      <c r="L116" s="19">
        <v>0</v>
      </c>
      <c r="M116" s="19">
        <v>0</v>
      </c>
      <c r="N116" s="19">
        <v>0</v>
      </c>
      <c r="O116" s="19">
        <v>724486927</v>
      </c>
      <c r="P116" s="19">
        <v>0</v>
      </c>
      <c r="Q116" s="19">
        <v>469130.25</v>
      </c>
      <c r="R116" s="19">
        <v>0</v>
      </c>
      <c r="S116" s="19">
        <v>715801515.84000003</v>
      </c>
      <c r="T116" s="19">
        <v>715801515.84000003</v>
      </c>
      <c r="U116" s="19">
        <v>8216280.9100000001</v>
      </c>
      <c r="V116" s="19">
        <v>8216280.9100000001</v>
      </c>
      <c r="W116" s="19">
        <v>0</v>
      </c>
      <c r="X116" s="19">
        <v>8216280.9099999666</v>
      </c>
      <c r="Y116" s="20">
        <f t="shared" si="4"/>
        <v>0.98801163853160878</v>
      </c>
      <c r="Z116" s="20">
        <f t="shared" si="5"/>
        <v>0.98801163853160878</v>
      </c>
      <c r="AA116" s="20">
        <f t="shared" si="6"/>
        <v>6.4753445854793179E-4</v>
      </c>
      <c r="AB116" s="21">
        <f t="shared" si="7"/>
        <v>0.98865917299015671</v>
      </c>
    </row>
    <row r="117" spans="1:28" outlineLevel="2" x14ac:dyDescent="0.25">
      <c r="A117" s="15" t="s">
        <v>262</v>
      </c>
      <c r="B117" s="16" t="s">
        <v>263</v>
      </c>
      <c r="C117" s="16" t="s">
        <v>31</v>
      </c>
      <c r="D117" s="16" t="s">
        <v>47</v>
      </c>
      <c r="E117" s="16"/>
      <c r="F117" s="16" t="s">
        <v>33</v>
      </c>
      <c r="G117" s="16">
        <v>1111</v>
      </c>
      <c r="H117" s="16">
        <v>3480</v>
      </c>
      <c r="I117" s="17" t="s">
        <v>48</v>
      </c>
      <c r="J117" s="18">
        <v>21460724</v>
      </c>
      <c r="K117" s="19">
        <v>22160724</v>
      </c>
      <c r="L117" s="19">
        <v>0</v>
      </c>
      <c r="M117" s="19">
        <v>0</v>
      </c>
      <c r="N117" s="19">
        <v>0</v>
      </c>
      <c r="O117" s="19">
        <v>22160724</v>
      </c>
      <c r="P117" s="19">
        <v>0</v>
      </c>
      <c r="Q117" s="19">
        <v>0</v>
      </c>
      <c r="R117" s="19">
        <v>0</v>
      </c>
      <c r="S117" s="19">
        <v>22105979.370000001</v>
      </c>
      <c r="T117" s="19">
        <v>22105979.370000001</v>
      </c>
      <c r="U117" s="19">
        <v>54744.63</v>
      </c>
      <c r="V117" s="19">
        <v>54744.63</v>
      </c>
      <c r="W117" s="19">
        <v>0</v>
      </c>
      <c r="X117" s="19">
        <v>54744.629999998957</v>
      </c>
      <c r="Y117" s="20">
        <f t="shared" si="4"/>
        <v>0.99752965516830594</v>
      </c>
      <c r="Z117" s="20">
        <f t="shared" si="5"/>
        <v>0.99752965516830594</v>
      </c>
      <c r="AA117" s="20">
        <f t="shared" si="6"/>
        <v>0</v>
      </c>
      <c r="AB117" s="21">
        <f t="shared" si="7"/>
        <v>0.99752965516830594</v>
      </c>
    </row>
    <row r="118" spans="1:28" outlineLevel="2" x14ac:dyDescent="0.25">
      <c r="A118" s="15" t="s">
        <v>262</v>
      </c>
      <c r="B118" s="16" t="s">
        <v>264</v>
      </c>
      <c r="C118" s="16" t="s">
        <v>31</v>
      </c>
      <c r="D118" s="16" t="s">
        <v>47</v>
      </c>
      <c r="E118" s="16"/>
      <c r="F118" s="16" t="s">
        <v>33</v>
      </c>
      <c r="G118" s="16">
        <v>1111</v>
      </c>
      <c r="H118" s="16">
        <v>3480</v>
      </c>
      <c r="I118" s="17" t="s">
        <v>48</v>
      </c>
      <c r="J118" s="18">
        <v>401582366</v>
      </c>
      <c r="K118" s="19">
        <v>409082366</v>
      </c>
      <c r="L118" s="19">
        <v>0</v>
      </c>
      <c r="M118" s="19">
        <v>0</v>
      </c>
      <c r="N118" s="19">
        <v>0</v>
      </c>
      <c r="O118" s="19">
        <v>409082366</v>
      </c>
      <c r="P118" s="19">
        <v>0</v>
      </c>
      <c r="Q118" s="19">
        <v>0</v>
      </c>
      <c r="R118" s="19">
        <v>0</v>
      </c>
      <c r="S118" s="19">
        <v>406144362.14999998</v>
      </c>
      <c r="T118" s="19">
        <v>406144362.14999998</v>
      </c>
      <c r="U118" s="19">
        <v>2938003.85</v>
      </c>
      <c r="V118" s="19">
        <v>2938003.85</v>
      </c>
      <c r="W118" s="19">
        <v>0</v>
      </c>
      <c r="X118" s="19">
        <v>2938003.8500000238</v>
      </c>
      <c r="Y118" s="20">
        <f t="shared" si="4"/>
        <v>0.99281806282991913</v>
      </c>
      <c r="Z118" s="20">
        <f t="shared" si="5"/>
        <v>0.99281806282991913</v>
      </c>
      <c r="AA118" s="20">
        <f t="shared" si="6"/>
        <v>0</v>
      </c>
      <c r="AB118" s="21">
        <f t="shared" si="7"/>
        <v>0.99281806282991913</v>
      </c>
    </row>
    <row r="119" spans="1:28" outlineLevel="2" x14ac:dyDescent="0.25">
      <c r="A119" s="15" t="s">
        <v>262</v>
      </c>
      <c r="B119" s="16" t="s">
        <v>288</v>
      </c>
      <c r="C119" s="16" t="s">
        <v>31</v>
      </c>
      <c r="D119" s="16" t="s">
        <v>47</v>
      </c>
      <c r="E119" s="16"/>
      <c r="F119" s="16" t="s">
        <v>33</v>
      </c>
      <c r="G119" s="16">
        <v>1111</v>
      </c>
      <c r="H119" s="16">
        <v>3480</v>
      </c>
      <c r="I119" s="17" t="s">
        <v>48</v>
      </c>
      <c r="J119" s="18">
        <v>79388439</v>
      </c>
      <c r="K119" s="19">
        <v>79388439</v>
      </c>
      <c r="L119" s="19">
        <v>0</v>
      </c>
      <c r="M119" s="19">
        <v>-1700000</v>
      </c>
      <c r="N119" s="19">
        <v>0</v>
      </c>
      <c r="O119" s="19">
        <v>77688439</v>
      </c>
      <c r="P119" s="19">
        <v>0</v>
      </c>
      <c r="Q119" s="19">
        <v>0</v>
      </c>
      <c r="R119" s="19">
        <v>0</v>
      </c>
      <c r="S119" s="19">
        <v>77636753.140000001</v>
      </c>
      <c r="T119" s="19">
        <v>77636753.140000001</v>
      </c>
      <c r="U119" s="19">
        <v>51685.86</v>
      </c>
      <c r="V119" s="19">
        <v>1751685.86</v>
      </c>
      <c r="W119" s="19">
        <v>0</v>
      </c>
      <c r="X119" s="19">
        <v>51685.859999999404</v>
      </c>
      <c r="Y119" s="20">
        <f t="shared" si="4"/>
        <v>0.97793525251201874</v>
      </c>
      <c r="Z119" s="20">
        <f t="shared" si="5"/>
        <v>0.99933470332696483</v>
      </c>
      <c r="AA119" s="20">
        <f t="shared" si="6"/>
        <v>0</v>
      </c>
      <c r="AB119" s="21">
        <f t="shared" si="7"/>
        <v>0.99933470332696483</v>
      </c>
    </row>
    <row r="120" spans="1:28" outlineLevel="2" x14ac:dyDescent="0.25">
      <c r="A120" s="15" t="s">
        <v>295</v>
      </c>
      <c r="B120" s="16" t="s">
        <v>30</v>
      </c>
      <c r="C120" s="16" t="s">
        <v>31</v>
      </c>
      <c r="D120" s="16" t="s">
        <v>47</v>
      </c>
      <c r="E120" s="16"/>
      <c r="F120" s="16" t="s">
        <v>33</v>
      </c>
      <c r="G120" s="16">
        <v>1111</v>
      </c>
      <c r="H120" s="16">
        <v>3480</v>
      </c>
      <c r="I120" s="17" t="s">
        <v>48</v>
      </c>
      <c r="J120" s="18">
        <v>110157997</v>
      </c>
      <c r="K120" s="19">
        <v>123157997</v>
      </c>
      <c r="L120" s="19">
        <v>0</v>
      </c>
      <c r="M120" s="19">
        <v>0</v>
      </c>
      <c r="N120" s="19">
        <v>0</v>
      </c>
      <c r="O120" s="19">
        <v>123157997</v>
      </c>
      <c r="P120" s="19">
        <v>0</v>
      </c>
      <c r="Q120" s="19">
        <v>413701.72</v>
      </c>
      <c r="R120" s="19">
        <v>0</v>
      </c>
      <c r="S120" s="19">
        <v>122243704.84999999</v>
      </c>
      <c r="T120" s="19">
        <v>122243704.84999999</v>
      </c>
      <c r="U120" s="19">
        <v>500590.43</v>
      </c>
      <c r="V120" s="19">
        <v>500590.43</v>
      </c>
      <c r="W120" s="19">
        <v>0</v>
      </c>
      <c r="X120" s="19">
        <v>500590.43000000715</v>
      </c>
      <c r="Y120" s="20">
        <f t="shared" si="4"/>
        <v>0.99257626648474961</v>
      </c>
      <c r="Z120" s="20">
        <f t="shared" si="5"/>
        <v>0.99257626648474961</v>
      </c>
      <c r="AA120" s="20">
        <f t="shared" si="6"/>
        <v>3.35911374070171E-3</v>
      </c>
      <c r="AB120" s="21">
        <f t="shared" si="7"/>
        <v>0.99593538022545136</v>
      </c>
    </row>
    <row r="121" spans="1:28" outlineLevel="2" x14ac:dyDescent="0.25">
      <c r="A121" s="15" t="s">
        <v>303</v>
      </c>
      <c r="B121" s="16" t="s">
        <v>30</v>
      </c>
      <c r="C121" s="16" t="s">
        <v>31</v>
      </c>
      <c r="D121" s="16" t="s">
        <v>47</v>
      </c>
      <c r="E121" s="16"/>
      <c r="F121" s="16" t="s">
        <v>33</v>
      </c>
      <c r="G121" s="16">
        <v>1111</v>
      </c>
      <c r="H121" s="16">
        <v>3480</v>
      </c>
      <c r="I121" s="17" t="s">
        <v>48</v>
      </c>
      <c r="J121" s="18">
        <v>396560082</v>
      </c>
      <c r="K121" s="19">
        <v>396560082</v>
      </c>
      <c r="L121" s="19">
        <v>0</v>
      </c>
      <c r="M121" s="19">
        <v>0</v>
      </c>
      <c r="N121" s="19">
        <v>0</v>
      </c>
      <c r="O121" s="19">
        <v>396560082</v>
      </c>
      <c r="P121" s="19">
        <v>0</v>
      </c>
      <c r="Q121" s="19">
        <v>1049417</v>
      </c>
      <c r="R121" s="19">
        <v>0</v>
      </c>
      <c r="S121" s="19">
        <v>388246766.5</v>
      </c>
      <c r="T121" s="19">
        <v>388246766.5</v>
      </c>
      <c r="U121" s="19">
        <v>7263898.5</v>
      </c>
      <c r="V121" s="19">
        <v>7263898.5</v>
      </c>
      <c r="W121" s="19">
        <v>0</v>
      </c>
      <c r="X121" s="19">
        <v>7263898.5</v>
      </c>
      <c r="Y121" s="20">
        <f t="shared" si="4"/>
        <v>0.97903642883551756</v>
      </c>
      <c r="Z121" s="20">
        <f t="shared" si="5"/>
        <v>0.97903642883551756</v>
      </c>
      <c r="AA121" s="20">
        <f t="shared" si="6"/>
        <v>2.6463001387013029E-3</v>
      </c>
      <c r="AB121" s="21">
        <f t="shared" si="7"/>
        <v>0.98168272897421882</v>
      </c>
    </row>
    <row r="122" spans="1:28" outlineLevel="2" x14ac:dyDescent="0.25">
      <c r="A122" s="15" t="s">
        <v>309</v>
      </c>
      <c r="B122" s="16" t="s">
        <v>30</v>
      </c>
      <c r="C122" s="16" t="s">
        <v>31</v>
      </c>
      <c r="D122" s="16" t="s">
        <v>47</v>
      </c>
      <c r="E122" s="16"/>
      <c r="F122" s="16" t="s">
        <v>33</v>
      </c>
      <c r="G122" s="16">
        <v>1111</v>
      </c>
      <c r="H122" s="16">
        <v>3480</v>
      </c>
      <c r="I122" s="17" t="s">
        <v>48</v>
      </c>
      <c r="J122" s="18">
        <v>92567235</v>
      </c>
      <c r="K122" s="19">
        <v>93967235</v>
      </c>
      <c r="L122" s="19">
        <v>0</v>
      </c>
      <c r="M122" s="19">
        <v>0</v>
      </c>
      <c r="N122" s="19">
        <v>0</v>
      </c>
      <c r="O122" s="19">
        <v>93967235</v>
      </c>
      <c r="P122" s="19">
        <v>0</v>
      </c>
      <c r="Q122" s="19">
        <v>0</v>
      </c>
      <c r="R122" s="19">
        <v>0</v>
      </c>
      <c r="S122" s="19">
        <v>93756362.269999996</v>
      </c>
      <c r="T122" s="19">
        <v>93756362.269999996</v>
      </c>
      <c r="U122" s="19">
        <v>210872.73</v>
      </c>
      <c r="V122" s="19">
        <v>210872.73</v>
      </c>
      <c r="W122" s="19">
        <v>0</v>
      </c>
      <c r="X122" s="19">
        <v>210872.73000000417</v>
      </c>
      <c r="Y122" s="20">
        <f t="shared" si="4"/>
        <v>0.99775589086983352</v>
      </c>
      <c r="Z122" s="20">
        <f t="shared" si="5"/>
        <v>0.99775589086983352</v>
      </c>
      <c r="AA122" s="20">
        <f t="shared" si="6"/>
        <v>0</v>
      </c>
      <c r="AB122" s="21">
        <f t="shared" si="7"/>
        <v>0.99775589086983352</v>
      </c>
    </row>
    <row r="123" spans="1:28" outlineLevel="2" x14ac:dyDescent="0.25">
      <c r="A123" s="15" t="s">
        <v>312</v>
      </c>
      <c r="B123" s="16" t="s">
        <v>30</v>
      </c>
      <c r="C123" s="16" t="s">
        <v>31</v>
      </c>
      <c r="D123" s="16" t="s">
        <v>47</v>
      </c>
      <c r="E123" s="16"/>
      <c r="F123" s="16" t="s">
        <v>33</v>
      </c>
      <c r="G123" s="16">
        <v>1111</v>
      </c>
      <c r="H123" s="16">
        <v>3480</v>
      </c>
      <c r="I123" s="17" t="s">
        <v>48</v>
      </c>
      <c r="J123" s="18">
        <v>1707762922</v>
      </c>
      <c r="K123" s="19">
        <v>1739762922</v>
      </c>
      <c r="L123" s="19">
        <v>0</v>
      </c>
      <c r="M123" s="19">
        <v>-14000000</v>
      </c>
      <c r="N123" s="19">
        <v>0</v>
      </c>
      <c r="O123" s="19">
        <v>1725762922</v>
      </c>
      <c r="P123" s="19">
        <v>0</v>
      </c>
      <c r="Q123" s="19">
        <v>1542651</v>
      </c>
      <c r="R123" s="19">
        <v>0</v>
      </c>
      <c r="S123" s="19">
        <v>1713438031.24</v>
      </c>
      <c r="T123" s="19">
        <v>1713438031.24</v>
      </c>
      <c r="U123" s="19">
        <v>10782239.76</v>
      </c>
      <c r="V123" s="19">
        <v>24782239.760000002</v>
      </c>
      <c r="W123" s="19">
        <v>0</v>
      </c>
      <c r="X123" s="19">
        <v>10782239.75999999</v>
      </c>
      <c r="Y123" s="20">
        <f t="shared" si="4"/>
        <v>0.98486869076981054</v>
      </c>
      <c r="Z123" s="20">
        <f t="shared" si="5"/>
        <v>0.99285829437932493</v>
      </c>
      <c r="AA123" s="20">
        <f t="shared" si="6"/>
        <v>8.9389508856303963E-4</v>
      </c>
      <c r="AB123" s="21">
        <f t="shared" si="7"/>
        <v>0.99375218946788801</v>
      </c>
    </row>
    <row r="124" spans="1:28" outlineLevel="2" x14ac:dyDescent="0.25">
      <c r="A124" s="15" t="s">
        <v>317</v>
      </c>
      <c r="B124" s="16" t="s">
        <v>30</v>
      </c>
      <c r="C124" s="16" t="s">
        <v>31</v>
      </c>
      <c r="D124" s="16" t="s">
        <v>47</v>
      </c>
      <c r="E124" s="16"/>
      <c r="F124" s="16" t="s">
        <v>33</v>
      </c>
      <c r="G124" s="16">
        <v>1111</v>
      </c>
      <c r="H124" s="16">
        <v>3460</v>
      </c>
      <c r="I124" s="17" t="s">
        <v>48</v>
      </c>
      <c r="J124" s="18">
        <v>70653884</v>
      </c>
      <c r="K124" s="19">
        <v>70653884</v>
      </c>
      <c r="L124" s="19">
        <v>0</v>
      </c>
      <c r="M124" s="19">
        <v>0</v>
      </c>
      <c r="N124" s="19">
        <v>0</v>
      </c>
      <c r="O124" s="19">
        <v>70653884</v>
      </c>
      <c r="P124" s="19">
        <v>0</v>
      </c>
      <c r="Q124" s="19">
        <v>0</v>
      </c>
      <c r="R124" s="19">
        <v>0</v>
      </c>
      <c r="S124" s="19">
        <v>69701096.840000004</v>
      </c>
      <c r="T124" s="19">
        <v>69701096.840000004</v>
      </c>
      <c r="U124" s="19">
        <v>952787.16</v>
      </c>
      <c r="V124" s="19">
        <v>952787.16</v>
      </c>
      <c r="W124" s="19">
        <v>0</v>
      </c>
      <c r="X124" s="19">
        <v>952787.15999999642</v>
      </c>
      <c r="Y124" s="20">
        <f t="shared" si="4"/>
        <v>0.98651472352178127</v>
      </c>
      <c r="Z124" s="20">
        <f t="shared" si="5"/>
        <v>0.98651472352178127</v>
      </c>
      <c r="AA124" s="20">
        <f t="shared" si="6"/>
        <v>0</v>
      </c>
      <c r="AB124" s="21">
        <f t="shared" si="7"/>
        <v>0.98651472352178127</v>
      </c>
    </row>
    <row r="125" spans="1:28" outlineLevel="2" x14ac:dyDescent="0.25">
      <c r="A125" s="15" t="s">
        <v>347</v>
      </c>
      <c r="B125" s="16" t="s">
        <v>263</v>
      </c>
      <c r="C125" s="16" t="s">
        <v>31</v>
      </c>
      <c r="D125" s="16" t="s">
        <v>47</v>
      </c>
      <c r="E125" s="16"/>
      <c r="F125" s="16" t="s">
        <v>33</v>
      </c>
      <c r="G125" s="16">
        <v>1111</v>
      </c>
      <c r="H125" s="16">
        <v>3410</v>
      </c>
      <c r="I125" s="17" t="s">
        <v>48</v>
      </c>
      <c r="J125" s="18">
        <v>40688734941</v>
      </c>
      <c r="K125" s="19">
        <v>40923312681</v>
      </c>
      <c r="L125" s="19">
        <v>0</v>
      </c>
      <c r="M125" s="19">
        <v>0</v>
      </c>
      <c r="N125" s="19">
        <v>0</v>
      </c>
      <c r="O125" s="19">
        <v>40923312681</v>
      </c>
      <c r="P125" s="19">
        <v>0</v>
      </c>
      <c r="Q125" s="19">
        <v>29383031.579999998</v>
      </c>
      <c r="R125" s="19">
        <v>0</v>
      </c>
      <c r="S125" s="19">
        <v>40475736848.870003</v>
      </c>
      <c r="T125" s="19">
        <v>40475253888.900002</v>
      </c>
      <c r="U125" s="19">
        <v>418192800.55000001</v>
      </c>
      <c r="V125" s="19">
        <v>418192800.55000001</v>
      </c>
      <c r="W125" s="19">
        <v>0</v>
      </c>
      <c r="X125" s="19">
        <v>418192800.54999542</v>
      </c>
      <c r="Y125" s="20">
        <f t="shared" si="4"/>
        <v>0.98906305959102381</v>
      </c>
      <c r="Z125" s="20">
        <f t="shared" si="5"/>
        <v>0.98906305959102381</v>
      </c>
      <c r="AA125" s="20">
        <f t="shared" si="6"/>
        <v>7.1800227437702135E-4</v>
      </c>
      <c r="AB125" s="21">
        <f t="shared" si="7"/>
        <v>0.98978106186540082</v>
      </c>
    </row>
    <row r="126" spans="1:28" outlineLevel="2" x14ac:dyDescent="0.25">
      <c r="A126" s="15" t="s">
        <v>347</v>
      </c>
      <c r="B126" s="16" t="s">
        <v>264</v>
      </c>
      <c r="C126" s="16" t="s">
        <v>31</v>
      </c>
      <c r="D126" s="16" t="s">
        <v>47</v>
      </c>
      <c r="E126" s="16"/>
      <c r="F126" s="16" t="s">
        <v>33</v>
      </c>
      <c r="G126" s="16">
        <v>1111</v>
      </c>
      <c r="H126" s="16">
        <v>3420</v>
      </c>
      <c r="I126" s="17" t="s">
        <v>48</v>
      </c>
      <c r="J126" s="18">
        <v>19727040891</v>
      </c>
      <c r="K126" s="19">
        <v>19817581319</v>
      </c>
      <c r="L126" s="19">
        <v>0</v>
      </c>
      <c r="M126" s="19">
        <v>0</v>
      </c>
      <c r="N126" s="19">
        <v>0</v>
      </c>
      <c r="O126" s="19">
        <v>19817581319</v>
      </c>
      <c r="P126" s="19">
        <v>0</v>
      </c>
      <c r="Q126" s="19">
        <v>14447934.57</v>
      </c>
      <c r="R126" s="19">
        <v>0</v>
      </c>
      <c r="S126" s="19">
        <v>19644055612.290001</v>
      </c>
      <c r="T126" s="19">
        <v>19643189613.82</v>
      </c>
      <c r="U126" s="19">
        <v>159077772.13999999</v>
      </c>
      <c r="V126" s="19">
        <v>159077772.13999999</v>
      </c>
      <c r="W126" s="19">
        <v>0</v>
      </c>
      <c r="X126" s="19">
        <v>159077772.13999939</v>
      </c>
      <c r="Y126" s="20">
        <f t="shared" si="4"/>
        <v>0.99124385040148</v>
      </c>
      <c r="Z126" s="20">
        <f t="shared" si="5"/>
        <v>0.99124385040148</v>
      </c>
      <c r="AA126" s="20">
        <f t="shared" si="6"/>
        <v>7.2904631182959352E-4</v>
      </c>
      <c r="AB126" s="21">
        <f t="shared" si="7"/>
        <v>0.99197289671330957</v>
      </c>
    </row>
    <row r="127" spans="1:28" outlineLevel="2" x14ac:dyDescent="0.25">
      <c r="A127" s="15" t="s">
        <v>347</v>
      </c>
      <c r="B127" s="16" t="s">
        <v>288</v>
      </c>
      <c r="C127" s="16" t="s">
        <v>31</v>
      </c>
      <c r="D127" s="16" t="s">
        <v>47</v>
      </c>
      <c r="E127" s="16"/>
      <c r="F127" s="16" t="s">
        <v>33</v>
      </c>
      <c r="G127" s="16">
        <v>1111</v>
      </c>
      <c r="H127" s="16">
        <v>3420</v>
      </c>
      <c r="I127" s="17" t="s">
        <v>48</v>
      </c>
      <c r="J127" s="18">
        <v>12075727101</v>
      </c>
      <c r="K127" s="19">
        <v>12082910261</v>
      </c>
      <c r="L127" s="19">
        <v>0</v>
      </c>
      <c r="M127" s="19">
        <v>0</v>
      </c>
      <c r="N127" s="19">
        <v>0</v>
      </c>
      <c r="O127" s="19">
        <v>12082910261</v>
      </c>
      <c r="P127" s="19">
        <v>0</v>
      </c>
      <c r="Q127" s="19">
        <v>6170860.7199999997</v>
      </c>
      <c r="R127" s="19">
        <v>0</v>
      </c>
      <c r="S127" s="19">
        <v>11953211951.940001</v>
      </c>
      <c r="T127" s="19">
        <v>11953211951.940001</v>
      </c>
      <c r="U127" s="19">
        <v>123527448.34</v>
      </c>
      <c r="V127" s="19">
        <v>123527448.34</v>
      </c>
      <c r="W127" s="19">
        <v>0</v>
      </c>
      <c r="X127" s="19">
        <v>123527448.34000015</v>
      </c>
      <c r="Y127" s="20">
        <f t="shared" si="4"/>
        <v>0.98926597100711522</v>
      </c>
      <c r="Z127" s="20">
        <f t="shared" si="5"/>
        <v>0.98926597100711522</v>
      </c>
      <c r="AA127" s="20">
        <f t="shared" si="6"/>
        <v>5.1070980307763123E-4</v>
      </c>
      <c r="AB127" s="21">
        <f t="shared" si="7"/>
        <v>0.98977668081019288</v>
      </c>
    </row>
    <row r="128" spans="1:28" outlineLevel="2" x14ac:dyDescent="0.25">
      <c r="A128" s="15" t="s">
        <v>347</v>
      </c>
      <c r="B128" s="16" t="s">
        <v>423</v>
      </c>
      <c r="C128" s="16" t="s">
        <v>31</v>
      </c>
      <c r="D128" s="16" t="s">
        <v>47</v>
      </c>
      <c r="E128" s="16"/>
      <c r="F128" s="16" t="s">
        <v>33</v>
      </c>
      <c r="G128" s="16">
        <v>1111</v>
      </c>
      <c r="H128" s="16">
        <v>3480</v>
      </c>
      <c r="I128" s="17" t="s">
        <v>48</v>
      </c>
      <c r="J128" s="18">
        <v>8675790071</v>
      </c>
      <c r="K128" s="19">
        <v>8712775067</v>
      </c>
      <c r="L128" s="19">
        <v>0</v>
      </c>
      <c r="M128" s="19">
        <v>0</v>
      </c>
      <c r="N128" s="19">
        <v>0</v>
      </c>
      <c r="O128" s="19">
        <v>8712775067</v>
      </c>
      <c r="P128" s="19">
        <v>0</v>
      </c>
      <c r="Q128" s="19">
        <v>2374326</v>
      </c>
      <c r="R128" s="19">
        <v>0</v>
      </c>
      <c r="S128" s="19">
        <v>8638048083.9799995</v>
      </c>
      <c r="T128" s="19">
        <v>8638048083.9799995</v>
      </c>
      <c r="U128" s="19">
        <v>72352657.019999996</v>
      </c>
      <c r="V128" s="19">
        <v>72352657.019999996</v>
      </c>
      <c r="W128" s="19">
        <v>0</v>
      </c>
      <c r="X128" s="19">
        <v>72352657.020000458</v>
      </c>
      <c r="Y128" s="20">
        <f t="shared" si="4"/>
        <v>0.99142328564144477</v>
      </c>
      <c r="Z128" s="20">
        <f t="shared" si="5"/>
        <v>0.99142328564144477</v>
      </c>
      <c r="AA128" s="20">
        <f t="shared" si="6"/>
        <v>2.7251087991389322E-4</v>
      </c>
      <c r="AB128" s="21">
        <f t="shared" si="7"/>
        <v>0.99169579652135864</v>
      </c>
    </row>
    <row r="129" spans="1:28" outlineLevel="2" x14ac:dyDescent="0.25">
      <c r="A129" s="15" t="s">
        <v>347</v>
      </c>
      <c r="B129" s="16" t="s">
        <v>442</v>
      </c>
      <c r="C129" s="16" t="s">
        <v>31</v>
      </c>
      <c r="D129" s="16" t="s">
        <v>47</v>
      </c>
      <c r="E129" s="16"/>
      <c r="F129" s="16" t="s">
        <v>33</v>
      </c>
      <c r="G129" s="16">
        <v>1111</v>
      </c>
      <c r="H129" s="16">
        <v>3480</v>
      </c>
      <c r="I129" s="17" t="s">
        <v>48</v>
      </c>
      <c r="J129" s="18">
        <v>5564773454</v>
      </c>
      <c r="K129" s="19">
        <v>5564773454</v>
      </c>
      <c r="L129" s="19">
        <v>0</v>
      </c>
      <c r="M129" s="19">
        <v>0</v>
      </c>
      <c r="N129" s="19">
        <v>0</v>
      </c>
      <c r="O129" s="19">
        <v>5564773454</v>
      </c>
      <c r="P129" s="19">
        <v>0</v>
      </c>
      <c r="Q129" s="19">
        <v>3167468.49</v>
      </c>
      <c r="R129" s="19">
        <v>0</v>
      </c>
      <c r="S129" s="19">
        <v>5362723131.9399996</v>
      </c>
      <c r="T129" s="19">
        <v>5362723131.9399996</v>
      </c>
      <c r="U129" s="19">
        <v>198882853.56999999</v>
      </c>
      <c r="V129" s="19">
        <v>198882853.56999999</v>
      </c>
      <c r="W129" s="19">
        <v>0</v>
      </c>
      <c r="X129" s="19">
        <v>198882853.57000065</v>
      </c>
      <c r="Y129" s="20">
        <f t="shared" si="4"/>
        <v>0.96369118640135021</v>
      </c>
      <c r="Z129" s="20">
        <f t="shared" si="5"/>
        <v>0.96369118640135021</v>
      </c>
      <c r="AA129" s="20">
        <f t="shared" si="6"/>
        <v>5.6919989936395359E-4</v>
      </c>
      <c r="AB129" s="21">
        <f t="shared" si="7"/>
        <v>0.9642603863007142</v>
      </c>
    </row>
    <row r="130" spans="1:28" outlineLevel="1" x14ac:dyDescent="0.25">
      <c r="A130" s="37"/>
      <c r="B130" s="37"/>
      <c r="C130" s="37"/>
      <c r="D130" s="45" t="s">
        <v>482</v>
      </c>
      <c r="E130" s="37"/>
      <c r="F130" s="37"/>
      <c r="G130" s="37"/>
      <c r="H130" s="37"/>
      <c r="I130" s="38"/>
      <c r="J130" s="39">
        <f>SUBTOTAL(9,J115:J129)</f>
        <v>90821194378</v>
      </c>
      <c r="K130" s="40">
        <f>SUBTOTAL(9,K115:K129)</f>
        <v>91259580702</v>
      </c>
      <c r="L130" s="40">
        <f>SUBTOTAL(9,L115:L129)</f>
        <v>0</v>
      </c>
      <c r="M130" s="40">
        <f>SUBTOTAL(9,M115:M129)</f>
        <v>-15700000</v>
      </c>
      <c r="N130" s="40">
        <f>SUBTOTAL(9,N115:N129)</f>
        <v>0</v>
      </c>
      <c r="O130" s="40">
        <f>SUBTOTAL(9,O115:O129)</f>
        <v>91243880702</v>
      </c>
      <c r="P130" s="40">
        <f>SUBTOTAL(9,P115:P129)</f>
        <v>0</v>
      </c>
      <c r="Q130" s="40">
        <f>SUBTOTAL(9,Q115:Q129)</f>
        <v>59448309.329999998</v>
      </c>
      <c r="R130" s="40">
        <f>SUBTOTAL(9,R115:R129)</f>
        <v>0</v>
      </c>
      <c r="S130" s="40">
        <f>SUBTOTAL(9,S115:S129)</f>
        <v>90181380739.539993</v>
      </c>
      <c r="T130" s="40">
        <f>SUBTOTAL(9,T115:T129)</f>
        <v>90180031781.099991</v>
      </c>
      <c r="U130" s="40">
        <f>SUBTOTAL(9,U115:U129)</f>
        <v>1003051653.1300001</v>
      </c>
      <c r="V130" s="40">
        <f>SUBTOTAL(9,V115:V129)</f>
        <v>1018751653.1300001</v>
      </c>
      <c r="W130" s="40">
        <f>SUBTOTAL(9,W115:W129)</f>
        <v>0</v>
      </c>
      <c r="X130" s="40">
        <f>SUBTOTAL(9,X115:X129)</f>
        <v>1003051653.1299961</v>
      </c>
      <c r="Y130" s="41">
        <f t="shared" si="4"/>
        <v>0.98818535046768652</v>
      </c>
      <c r="Z130" s="41">
        <f t="shared" si="5"/>
        <v>0.98835538389768729</v>
      </c>
      <c r="AA130" s="41">
        <f t="shared" si="6"/>
        <v>6.5153201368272067E-4</v>
      </c>
      <c r="AB130" s="41">
        <f t="shared" si="7"/>
        <v>0.98900691591137002</v>
      </c>
    </row>
    <row r="131" spans="1:28" outlineLevel="2" x14ac:dyDescent="0.25">
      <c r="A131" s="15" t="s">
        <v>29</v>
      </c>
      <c r="B131" s="16" t="s">
        <v>30</v>
      </c>
      <c r="C131" s="16" t="s">
        <v>31</v>
      </c>
      <c r="D131" s="16" t="s">
        <v>49</v>
      </c>
      <c r="E131" s="16"/>
      <c r="F131" s="16" t="s">
        <v>33</v>
      </c>
      <c r="G131" s="16">
        <v>1111</v>
      </c>
      <c r="H131" s="16">
        <v>3480</v>
      </c>
      <c r="I131" s="17" t="s">
        <v>50</v>
      </c>
      <c r="J131" s="18">
        <v>350545346</v>
      </c>
      <c r="K131" s="19">
        <v>350545346</v>
      </c>
      <c r="L131" s="19">
        <v>0</v>
      </c>
      <c r="M131" s="19">
        <v>0</v>
      </c>
      <c r="N131" s="19">
        <v>0</v>
      </c>
      <c r="O131" s="19">
        <v>350545346</v>
      </c>
      <c r="P131" s="19">
        <v>0</v>
      </c>
      <c r="Q131" s="19">
        <v>0</v>
      </c>
      <c r="R131" s="19">
        <v>0</v>
      </c>
      <c r="S131" s="19">
        <v>84726394.079999998</v>
      </c>
      <c r="T131" s="19">
        <v>84726394.079999998</v>
      </c>
      <c r="U131" s="19">
        <v>265818951.91999999</v>
      </c>
      <c r="V131" s="19">
        <v>265818951.91999999</v>
      </c>
      <c r="W131" s="19">
        <v>0</v>
      </c>
      <c r="X131" s="19">
        <v>265818951.92000002</v>
      </c>
      <c r="Y131" s="20">
        <f t="shared" si="4"/>
        <v>0.24169881314014077</v>
      </c>
      <c r="Z131" s="20">
        <f t="shared" si="5"/>
        <v>0.24169881314014077</v>
      </c>
      <c r="AA131" s="20">
        <f t="shared" si="6"/>
        <v>0</v>
      </c>
      <c r="AB131" s="21">
        <f t="shared" si="7"/>
        <v>0.24169881314014077</v>
      </c>
    </row>
    <row r="132" spans="1:28" outlineLevel="2" x14ac:dyDescent="0.25">
      <c r="A132" s="15" t="s">
        <v>198</v>
      </c>
      <c r="B132" s="16" t="s">
        <v>30</v>
      </c>
      <c r="C132" s="16" t="s">
        <v>31</v>
      </c>
      <c r="D132" s="16" t="s">
        <v>49</v>
      </c>
      <c r="E132" s="16"/>
      <c r="F132" s="16" t="s">
        <v>33</v>
      </c>
      <c r="G132" s="16">
        <v>1111</v>
      </c>
      <c r="H132" s="16">
        <v>3480</v>
      </c>
      <c r="I132" s="17" t="s">
        <v>50</v>
      </c>
      <c r="J132" s="18">
        <v>359954671</v>
      </c>
      <c r="K132" s="19">
        <v>359954671</v>
      </c>
      <c r="L132" s="19">
        <v>0</v>
      </c>
      <c r="M132" s="19">
        <v>0</v>
      </c>
      <c r="N132" s="19">
        <v>0</v>
      </c>
      <c r="O132" s="19">
        <v>359954671</v>
      </c>
      <c r="P132" s="19">
        <v>0</v>
      </c>
      <c r="Q132" s="19">
        <v>0</v>
      </c>
      <c r="R132" s="19">
        <v>0</v>
      </c>
      <c r="S132" s="19">
        <v>83286115.090000004</v>
      </c>
      <c r="T132" s="19">
        <v>83286115.090000004</v>
      </c>
      <c r="U132" s="19">
        <v>276668555.91000003</v>
      </c>
      <c r="V132" s="19">
        <v>276668555.91000003</v>
      </c>
      <c r="W132" s="19">
        <v>0</v>
      </c>
      <c r="X132" s="19">
        <v>276668555.90999997</v>
      </c>
      <c r="Y132" s="20">
        <f t="shared" si="4"/>
        <v>0.23137945358125386</v>
      </c>
      <c r="Z132" s="20">
        <f t="shared" si="5"/>
        <v>0.23137945358125386</v>
      </c>
      <c r="AA132" s="20">
        <f t="shared" si="6"/>
        <v>0</v>
      </c>
      <c r="AB132" s="21">
        <f t="shared" si="7"/>
        <v>0.23137945358125386</v>
      </c>
    </row>
    <row r="133" spans="1:28" outlineLevel="2" x14ac:dyDescent="0.25">
      <c r="A133" s="15" t="s">
        <v>262</v>
      </c>
      <c r="B133" s="16" t="s">
        <v>263</v>
      </c>
      <c r="C133" s="16" t="s">
        <v>31</v>
      </c>
      <c r="D133" s="16" t="s">
        <v>49</v>
      </c>
      <c r="E133" s="16"/>
      <c r="F133" s="16" t="s">
        <v>33</v>
      </c>
      <c r="G133" s="16">
        <v>1111</v>
      </c>
      <c r="H133" s="16">
        <v>3480</v>
      </c>
      <c r="I133" s="17" t="s">
        <v>50</v>
      </c>
      <c r="J133" s="18">
        <v>22952115</v>
      </c>
      <c r="K133" s="19">
        <v>22952115</v>
      </c>
      <c r="L133" s="19">
        <v>0</v>
      </c>
      <c r="M133" s="19">
        <v>0</v>
      </c>
      <c r="N133" s="19">
        <v>0</v>
      </c>
      <c r="O133" s="19">
        <v>22952115</v>
      </c>
      <c r="P133" s="19">
        <v>0</v>
      </c>
      <c r="Q133" s="19">
        <v>0</v>
      </c>
      <c r="R133" s="19">
        <v>0</v>
      </c>
      <c r="S133" s="19">
        <v>6280805.0099999998</v>
      </c>
      <c r="T133" s="19">
        <v>6280805.0099999998</v>
      </c>
      <c r="U133" s="19">
        <v>16671309.99</v>
      </c>
      <c r="V133" s="19">
        <v>16671309.99</v>
      </c>
      <c r="W133" s="19">
        <v>0</v>
      </c>
      <c r="X133" s="19">
        <v>16671309.99</v>
      </c>
      <c r="Y133" s="20">
        <f t="shared" si="4"/>
        <v>0.27364820235520776</v>
      </c>
      <c r="Z133" s="20">
        <f t="shared" si="5"/>
        <v>0.27364820235520776</v>
      </c>
      <c r="AA133" s="20">
        <f t="shared" si="6"/>
        <v>0</v>
      </c>
      <c r="AB133" s="21">
        <f t="shared" si="7"/>
        <v>0.27364820235520776</v>
      </c>
    </row>
    <row r="134" spans="1:28" outlineLevel="2" x14ac:dyDescent="0.25">
      <c r="A134" s="15" t="s">
        <v>262</v>
      </c>
      <c r="B134" s="16" t="s">
        <v>264</v>
      </c>
      <c r="C134" s="16" t="s">
        <v>31</v>
      </c>
      <c r="D134" s="16" t="s">
        <v>49</v>
      </c>
      <c r="E134" s="16"/>
      <c r="F134" s="16" t="s">
        <v>33</v>
      </c>
      <c r="G134" s="16">
        <v>1111</v>
      </c>
      <c r="H134" s="16">
        <v>3480</v>
      </c>
      <c r="I134" s="17" t="s">
        <v>50</v>
      </c>
      <c r="J134" s="18">
        <v>618520073</v>
      </c>
      <c r="K134" s="19">
        <v>618520073</v>
      </c>
      <c r="L134" s="19">
        <v>0</v>
      </c>
      <c r="M134" s="19">
        <v>0</v>
      </c>
      <c r="N134" s="19">
        <v>0</v>
      </c>
      <c r="O134" s="19">
        <v>618520073</v>
      </c>
      <c r="P134" s="19">
        <v>0</v>
      </c>
      <c r="Q134" s="19">
        <v>0</v>
      </c>
      <c r="R134" s="19">
        <v>0</v>
      </c>
      <c r="S134" s="19">
        <v>148550920.80000001</v>
      </c>
      <c r="T134" s="19">
        <v>148550920.80000001</v>
      </c>
      <c r="U134" s="19">
        <v>469969152.19999999</v>
      </c>
      <c r="V134" s="19">
        <v>469969152.19999999</v>
      </c>
      <c r="W134" s="19">
        <v>0</v>
      </c>
      <c r="X134" s="19">
        <v>469969152.19999999</v>
      </c>
      <c r="Y134" s="20">
        <f t="shared" si="4"/>
        <v>0.24017154379402011</v>
      </c>
      <c r="Z134" s="20">
        <f t="shared" si="5"/>
        <v>0.24017154379402011</v>
      </c>
      <c r="AA134" s="20">
        <f t="shared" si="6"/>
        <v>0</v>
      </c>
      <c r="AB134" s="21">
        <f t="shared" si="7"/>
        <v>0.24017154379402011</v>
      </c>
    </row>
    <row r="135" spans="1:28" outlineLevel="2" x14ac:dyDescent="0.25">
      <c r="A135" s="15" t="s">
        <v>262</v>
      </c>
      <c r="B135" s="16" t="s">
        <v>288</v>
      </c>
      <c r="C135" s="16" t="s">
        <v>31</v>
      </c>
      <c r="D135" s="16" t="s">
        <v>49</v>
      </c>
      <c r="E135" s="16"/>
      <c r="F135" s="16" t="s">
        <v>33</v>
      </c>
      <c r="G135" s="16">
        <v>1111</v>
      </c>
      <c r="H135" s="16">
        <v>3480</v>
      </c>
      <c r="I135" s="17" t="s">
        <v>50</v>
      </c>
      <c r="J135" s="18">
        <v>123051250</v>
      </c>
      <c r="K135" s="19">
        <v>123051250</v>
      </c>
      <c r="L135" s="19">
        <v>0</v>
      </c>
      <c r="M135" s="19">
        <v>0</v>
      </c>
      <c r="N135" s="19">
        <v>0</v>
      </c>
      <c r="O135" s="19">
        <v>123051250</v>
      </c>
      <c r="P135" s="19">
        <v>0</v>
      </c>
      <c r="Q135" s="19">
        <v>0</v>
      </c>
      <c r="R135" s="19">
        <v>0</v>
      </c>
      <c r="S135" s="19">
        <v>28362330.879999999</v>
      </c>
      <c r="T135" s="19">
        <v>28362330.879999999</v>
      </c>
      <c r="U135" s="19">
        <v>94688919.120000005</v>
      </c>
      <c r="V135" s="19">
        <v>94688919.120000005</v>
      </c>
      <c r="W135" s="19">
        <v>0</v>
      </c>
      <c r="X135" s="19">
        <v>94688919.120000005</v>
      </c>
      <c r="Y135" s="20">
        <f t="shared" si="4"/>
        <v>0.23049201759429505</v>
      </c>
      <c r="Z135" s="20">
        <f t="shared" si="5"/>
        <v>0.23049201759429505</v>
      </c>
      <c r="AA135" s="20">
        <f t="shared" si="6"/>
        <v>0</v>
      </c>
      <c r="AB135" s="21">
        <f t="shared" si="7"/>
        <v>0.23049201759429505</v>
      </c>
    </row>
    <row r="136" spans="1:28" outlineLevel="2" x14ac:dyDescent="0.25">
      <c r="A136" s="15" t="s">
        <v>295</v>
      </c>
      <c r="B136" s="16" t="s">
        <v>30</v>
      </c>
      <c r="C136" s="16" t="s">
        <v>31</v>
      </c>
      <c r="D136" s="16" t="s">
        <v>49</v>
      </c>
      <c r="E136" s="16"/>
      <c r="F136" s="16" t="s">
        <v>33</v>
      </c>
      <c r="G136" s="16">
        <v>1111</v>
      </c>
      <c r="H136" s="16">
        <v>3480</v>
      </c>
      <c r="I136" s="17" t="s">
        <v>50</v>
      </c>
      <c r="J136" s="18">
        <v>69173506</v>
      </c>
      <c r="K136" s="19">
        <v>69173506</v>
      </c>
      <c r="L136" s="19">
        <v>0</v>
      </c>
      <c r="M136" s="19">
        <v>0</v>
      </c>
      <c r="N136" s="19">
        <v>0</v>
      </c>
      <c r="O136" s="19">
        <v>69173506</v>
      </c>
      <c r="P136" s="19">
        <v>0</v>
      </c>
      <c r="Q136" s="19">
        <v>0</v>
      </c>
      <c r="R136" s="19">
        <v>0</v>
      </c>
      <c r="S136" s="19">
        <v>13636671.039999999</v>
      </c>
      <c r="T136" s="19">
        <v>13636671.039999999</v>
      </c>
      <c r="U136" s="19">
        <v>55536834.960000001</v>
      </c>
      <c r="V136" s="19">
        <v>55536834.960000001</v>
      </c>
      <c r="W136" s="19">
        <v>0</v>
      </c>
      <c r="X136" s="19">
        <v>55536834.960000001</v>
      </c>
      <c r="Y136" s="20">
        <f t="shared" si="4"/>
        <v>0.19713719642893335</v>
      </c>
      <c r="Z136" s="20">
        <f t="shared" si="5"/>
        <v>0.19713719642893335</v>
      </c>
      <c r="AA136" s="20">
        <f t="shared" si="6"/>
        <v>0</v>
      </c>
      <c r="AB136" s="21">
        <f t="shared" si="7"/>
        <v>0.19713719642893335</v>
      </c>
    </row>
    <row r="137" spans="1:28" outlineLevel="2" x14ac:dyDescent="0.25">
      <c r="A137" s="15" t="s">
        <v>303</v>
      </c>
      <c r="B137" s="16" t="s">
        <v>30</v>
      </c>
      <c r="C137" s="16" t="s">
        <v>31</v>
      </c>
      <c r="D137" s="16" t="s">
        <v>49</v>
      </c>
      <c r="E137" s="16"/>
      <c r="F137" s="16" t="s">
        <v>33</v>
      </c>
      <c r="G137" s="16">
        <v>1111</v>
      </c>
      <c r="H137" s="16">
        <v>3480</v>
      </c>
      <c r="I137" s="17" t="s">
        <v>50</v>
      </c>
      <c r="J137" s="18">
        <v>507776831</v>
      </c>
      <c r="K137" s="19">
        <v>507776831</v>
      </c>
      <c r="L137" s="19">
        <v>0</v>
      </c>
      <c r="M137" s="19">
        <v>0</v>
      </c>
      <c r="N137" s="19">
        <v>0</v>
      </c>
      <c r="O137" s="19">
        <v>507776831</v>
      </c>
      <c r="P137" s="19">
        <v>0</v>
      </c>
      <c r="Q137" s="19">
        <v>0</v>
      </c>
      <c r="R137" s="19">
        <v>0</v>
      </c>
      <c r="S137" s="19">
        <v>110826417.87</v>
      </c>
      <c r="T137" s="19">
        <v>110826417.87</v>
      </c>
      <c r="U137" s="19">
        <v>396950413.13</v>
      </c>
      <c r="V137" s="19">
        <v>396950413.13</v>
      </c>
      <c r="W137" s="19">
        <v>0</v>
      </c>
      <c r="X137" s="19">
        <v>396950413.13</v>
      </c>
      <c r="Y137" s="20">
        <f t="shared" si="4"/>
        <v>0.21825812267121736</v>
      </c>
      <c r="Z137" s="20">
        <f t="shared" si="5"/>
        <v>0.21825812267121736</v>
      </c>
      <c r="AA137" s="20">
        <f t="shared" si="6"/>
        <v>0</v>
      </c>
      <c r="AB137" s="21">
        <f t="shared" si="7"/>
        <v>0.21825812267121736</v>
      </c>
    </row>
    <row r="138" spans="1:28" outlineLevel="2" x14ac:dyDescent="0.25">
      <c r="A138" s="15" t="s">
        <v>309</v>
      </c>
      <c r="B138" s="16" t="s">
        <v>30</v>
      </c>
      <c r="C138" s="16" t="s">
        <v>31</v>
      </c>
      <c r="D138" s="16" t="s">
        <v>49</v>
      </c>
      <c r="E138" s="16"/>
      <c r="F138" s="16" t="s">
        <v>33</v>
      </c>
      <c r="G138" s="16">
        <v>1111</v>
      </c>
      <c r="H138" s="16">
        <v>3480</v>
      </c>
      <c r="I138" s="17" t="s">
        <v>50</v>
      </c>
      <c r="J138" s="18">
        <v>150934199</v>
      </c>
      <c r="K138" s="19">
        <v>150934199</v>
      </c>
      <c r="L138" s="19">
        <v>0</v>
      </c>
      <c r="M138" s="19">
        <v>0</v>
      </c>
      <c r="N138" s="19">
        <v>0</v>
      </c>
      <c r="O138" s="19">
        <v>150934199</v>
      </c>
      <c r="P138" s="19">
        <v>0</v>
      </c>
      <c r="Q138" s="19">
        <v>0</v>
      </c>
      <c r="R138" s="19">
        <v>0</v>
      </c>
      <c r="S138" s="19">
        <v>33927182.810000002</v>
      </c>
      <c r="T138" s="19">
        <v>33927182.810000002</v>
      </c>
      <c r="U138" s="19">
        <v>117007016.19</v>
      </c>
      <c r="V138" s="19">
        <v>117007016.19</v>
      </c>
      <c r="W138" s="19">
        <v>0</v>
      </c>
      <c r="X138" s="19">
        <v>117007016.19</v>
      </c>
      <c r="Y138" s="20">
        <f t="shared" si="4"/>
        <v>0.22478128240505654</v>
      </c>
      <c r="Z138" s="20">
        <f t="shared" si="5"/>
        <v>0.22478128240505654</v>
      </c>
      <c r="AA138" s="20">
        <f t="shared" si="6"/>
        <v>0</v>
      </c>
      <c r="AB138" s="21">
        <f t="shared" si="7"/>
        <v>0.22478128240505654</v>
      </c>
    </row>
    <row r="139" spans="1:28" outlineLevel="2" x14ac:dyDescent="0.25">
      <c r="A139" s="15" t="s">
        <v>312</v>
      </c>
      <c r="B139" s="16" t="s">
        <v>30</v>
      </c>
      <c r="C139" s="16" t="s">
        <v>31</v>
      </c>
      <c r="D139" s="16" t="s">
        <v>49</v>
      </c>
      <c r="E139" s="16"/>
      <c r="F139" s="16" t="s">
        <v>33</v>
      </c>
      <c r="G139" s="16">
        <v>1111</v>
      </c>
      <c r="H139" s="16">
        <v>3480</v>
      </c>
      <c r="I139" s="17" t="s">
        <v>50</v>
      </c>
      <c r="J139" s="18">
        <v>2822909430</v>
      </c>
      <c r="K139" s="19">
        <v>2822909430</v>
      </c>
      <c r="L139" s="19">
        <v>0</v>
      </c>
      <c r="M139" s="19">
        <v>0</v>
      </c>
      <c r="N139" s="19">
        <v>0</v>
      </c>
      <c r="O139" s="19">
        <v>2822909430</v>
      </c>
      <c r="P139" s="19">
        <v>0</v>
      </c>
      <c r="Q139" s="19">
        <v>0</v>
      </c>
      <c r="R139" s="19">
        <v>0</v>
      </c>
      <c r="S139" s="19">
        <v>635197432.46000004</v>
      </c>
      <c r="T139" s="19">
        <v>635197432.46000004</v>
      </c>
      <c r="U139" s="19">
        <v>2187711997.54</v>
      </c>
      <c r="V139" s="19">
        <v>2187711997.54</v>
      </c>
      <c r="W139" s="19">
        <v>0</v>
      </c>
      <c r="X139" s="19">
        <v>2187711997.54</v>
      </c>
      <c r="Y139" s="20">
        <f t="shared" ref="Y139:Y202" si="8">IF($S139=0,0,$S139/$K139)</f>
        <v>0.22501516545644187</v>
      </c>
      <c r="Z139" s="20">
        <f t="shared" ref="Z139:Z202" si="9">IF($S139=0,0,$S139/$O139)</f>
        <v>0.22501516545644187</v>
      </c>
      <c r="AA139" s="20">
        <f t="shared" ref="AA139:AA202" si="10">((P139+Q139+R139)/(O139))</f>
        <v>0</v>
      </c>
      <c r="AB139" s="21">
        <f t="shared" ref="AB139:AB202" si="11">Z139+AA139</f>
        <v>0.22501516545644187</v>
      </c>
    </row>
    <row r="140" spans="1:28" outlineLevel="2" x14ac:dyDescent="0.25">
      <c r="A140" s="15" t="s">
        <v>317</v>
      </c>
      <c r="B140" s="16" t="s">
        <v>30</v>
      </c>
      <c r="C140" s="16" t="s">
        <v>31</v>
      </c>
      <c r="D140" s="16" t="s">
        <v>49</v>
      </c>
      <c r="E140" s="16"/>
      <c r="F140" s="16" t="s">
        <v>33</v>
      </c>
      <c r="G140" s="16">
        <v>1111</v>
      </c>
      <c r="H140" s="16">
        <v>3460</v>
      </c>
      <c r="I140" s="17" t="s">
        <v>50</v>
      </c>
      <c r="J140" s="18">
        <v>45310687</v>
      </c>
      <c r="K140" s="19">
        <v>45310687</v>
      </c>
      <c r="L140" s="19">
        <v>0</v>
      </c>
      <c r="M140" s="19">
        <v>0</v>
      </c>
      <c r="N140" s="19">
        <v>0</v>
      </c>
      <c r="O140" s="19">
        <v>45310687</v>
      </c>
      <c r="P140" s="19">
        <v>0</v>
      </c>
      <c r="Q140" s="19">
        <v>0</v>
      </c>
      <c r="R140" s="19">
        <v>0</v>
      </c>
      <c r="S140" s="19">
        <v>10613779.84</v>
      </c>
      <c r="T140" s="19">
        <v>10613779.84</v>
      </c>
      <c r="U140" s="19">
        <v>34696907.159999996</v>
      </c>
      <c r="V140" s="19">
        <v>34696907.159999996</v>
      </c>
      <c r="W140" s="19">
        <v>0</v>
      </c>
      <c r="X140" s="19">
        <v>34696907.159999996</v>
      </c>
      <c r="Y140" s="20">
        <f t="shared" si="8"/>
        <v>0.23424451366186524</v>
      </c>
      <c r="Z140" s="20">
        <f t="shared" si="9"/>
        <v>0.23424451366186524</v>
      </c>
      <c r="AA140" s="20">
        <f t="shared" si="10"/>
        <v>0</v>
      </c>
      <c r="AB140" s="21">
        <f t="shared" si="11"/>
        <v>0.23424451366186524</v>
      </c>
    </row>
    <row r="141" spans="1:28" outlineLevel="2" x14ac:dyDescent="0.25">
      <c r="A141" s="15" t="s">
        <v>347</v>
      </c>
      <c r="B141" s="16" t="s">
        <v>263</v>
      </c>
      <c r="C141" s="16" t="s">
        <v>31</v>
      </c>
      <c r="D141" s="16" t="s">
        <v>49</v>
      </c>
      <c r="E141" s="16"/>
      <c r="F141" s="16">
        <v>280</v>
      </c>
      <c r="G141" s="16">
        <v>1111</v>
      </c>
      <c r="H141" s="16">
        <v>3410</v>
      </c>
      <c r="I141" s="17" t="s">
        <v>50</v>
      </c>
      <c r="J141" s="18">
        <v>145765939810</v>
      </c>
      <c r="K141" s="19">
        <v>145765939810</v>
      </c>
      <c r="L141" s="19">
        <v>0</v>
      </c>
      <c r="M141" s="19">
        <v>-451500000</v>
      </c>
      <c r="N141" s="19">
        <v>0</v>
      </c>
      <c r="O141" s="19">
        <v>145314439810</v>
      </c>
      <c r="P141" s="19">
        <v>0</v>
      </c>
      <c r="Q141" s="19">
        <v>0</v>
      </c>
      <c r="R141" s="19">
        <v>0</v>
      </c>
      <c r="S141" s="19">
        <v>29394143604.360001</v>
      </c>
      <c r="T141" s="19">
        <v>29394143604.360001</v>
      </c>
      <c r="U141" s="19">
        <v>115920296205.64</v>
      </c>
      <c r="V141" s="19">
        <v>116371796205.64</v>
      </c>
      <c r="W141" s="19">
        <v>0</v>
      </c>
      <c r="X141" s="19">
        <v>115920296205.64</v>
      </c>
      <c r="Y141" s="20">
        <f t="shared" si="8"/>
        <v>0.20165303117226202</v>
      </c>
      <c r="Z141" s="20">
        <f t="shared" si="9"/>
        <v>0.20227957829100204</v>
      </c>
      <c r="AA141" s="20">
        <f t="shared" si="10"/>
        <v>0</v>
      </c>
      <c r="AB141" s="21">
        <f t="shared" si="11"/>
        <v>0.20227957829100204</v>
      </c>
    </row>
    <row r="142" spans="1:28" outlineLevel="2" x14ac:dyDescent="0.25">
      <c r="A142" s="15" t="s">
        <v>347</v>
      </c>
      <c r="B142" s="16" t="s">
        <v>264</v>
      </c>
      <c r="C142" s="16" t="s">
        <v>31</v>
      </c>
      <c r="D142" s="16" t="s">
        <v>49</v>
      </c>
      <c r="E142" s="16"/>
      <c r="F142" s="16">
        <v>280</v>
      </c>
      <c r="G142" s="16">
        <v>1111</v>
      </c>
      <c r="H142" s="16">
        <v>3420</v>
      </c>
      <c r="I142" s="17" t="s">
        <v>50</v>
      </c>
      <c r="J142" s="18">
        <v>47755062359</v>
      </c>
      <c r="K142" s="19">
        <v>47755062359</v>
      </c>
      <c r="L142" s="19">
        <v>0</v>
      </c>
      <c r="M142" s="19">
        <v>0</v>
      </c>
      <c r="N142" s="19">
        <v>0</v>
      </c>
      <c r="O142" s="19">
        <v>47755062359</v>
      </c>
      <c r="P142" s="19">
        <v>0</v>
      </c>
      <c r="Q142" s="19">
        <v>0</v>
      </c>
      <c r="R142" s="19">
        <v>0</v>
      </c>
      <c r="S142" s="19">
        <v>10417792208.52</v>
      </c>
      <c r="T142" s="19">
        <v>10417792208.52</v>
      </c>
      <c r="U142" s="19">
        <v>37337270150.480003</v>
      </c>
      <c r="V142" s="19">
        <v>37337270150.480003</v>
      </c>
      <c r="W142" s="19">
        <v>0</v>
      </c>
      <c r="X142" s="19">
        <v>37337270150.479996</v>
      </c>
      <c r="Y142" s="20">
        <f t="shared" si="8"/>
        <v>0.21815053093646827</v>
      </c>
      <c r="Z142" s="20">
        <f t="shared" si="9"/>
        <v>0.21815053093646827</v>
      </c>
      <c r="AA142" s="20">
        <f t="shared" si="10"/>
        <v>0</v>
      </c>
      <c r="AB142" s="21">
        <f t="shared" si="11"/>
        <v>0.21815053093646827</v>
      </c>
    </row>
    <row r="143" spans="1:28" outlineLevel="2" x14ac:dyDescent="0.25">
      <c r="A143" s="15" t="s">
        <v>347</v>
      </c>
      <c r="B143" s="16" t="s">
        <v>288</v>
      </c>
      <c r="C143" s="16" t="s">
        <v>31</v>
      </c>
      <c r="D143" s="16" t="s">
        <v>49</v>
      </c>
      <c r="E143" s="16"/>
      <c r="F143" s="16">
        <v>280</v>
      </c>
      <c r="G143" s="16">
        <v>1111</v>
      </c>
      <c r="H143" s="16">
        <v>3420</v>
      </c>
      <c r="I143" s="17" t="s">
        <v>50</v>
      </c>
      <c r="J143" s="18">
        <v>38768317399</v>
      </c>
      <c r="K143" s="19">
        <v>38768317399</v>
      </c>
      <c r="L143" s="19">
        <v>0</v>
      </c>
      <c r="M143" s="19">
        <v>0</v>
      </c>
      <c r="N143" s="19">
        <v>0</v>
      </c>
      <c r="O143" s="19">
        <v>38768317399</v>
      </c>
      <c r="P143" s="19">
        <v>0</v>
      </c>
      <c r="Q143" s="19">
        <v>0</v>
      </c>
      <c r="R143" s="19">
        <v>0</v>
      </c>
      <c r="S143" s="19">
        <v>8185413337.3900003</v>
      </c>
      <c r="T143" s="19">
        <v>8185413337.3900003</v>
      </c>
      <c r="U143" s="19">
        <v>30582904061.610001</v>
      </c>
      <c r="V143" s="19">
        <v>30582904061.610001</v>
      </c>
      <c r="W143" s="19">
        <v>0</v>
      </c>
      <c r="X143" s="19">
        <v>30582904061.610001</v>
      </c>
      <c r="Y143" s="20">
        <f t="shared" si="8"/>
        <v>0.21113666742733428</v>
      </c>
      <c r="Z143" s="20">
        <f t="shared" si="9"/>
        <v>0.21113666742733428</v>
      </c>
      <c r="AA143" s="20">
        <f t="shared" si="10"/>
        <v>0</v>
      </c>
      <c r="AB143" s="21">
        <f t="shared" si="11"/>
        <v>0.21113666742733428</v>
      </c>
    </row>
    <row r="144" spans="1:28" outlineLevel="2" x14ac:dyDescent="0.25">
      <c r="A144" s="15" t="s">
        <v>347</v>
      </c>
      <c r="B144" s="16" t="s">
        <v>423</v>
      </c>
      <c r="C144" s="16" t="s">
        <v>31</v>
      </c>
      <c r="D144" s="16" t="s">
        <v>49</v>
      </c>
      <c r="E144" s="16"/>
      <c r="F144" s="16">
        <v>280</v>
      </c>
      <c r="G144" s="16">
        <v>1111</v>
      </c>
      <c r="H144" s="16">
        <v>3480</v>
      </c>
      <c r="I144" s="17" t="s">
        <v>50</v>
      </c>
      <c r="J144" s="18">
        <v>17582671223</v>
      </c>
      <c r="K144" s="19">
        <v>17582671223</v>
      </c>
      <c r="L144" s="19">
        <v>0</v>
      </c>
      <c r="M144" s="19">
        <v>0</v>
      </c>
      <c r="N144" s="19">
        <v>0</v>
      </c>
      <c r="O144" s="19">
        <v>17582671223</v>
      </c>
      <c r="P144" s="19">
        <v>0</v>
      </c>
      <c r="Q144" s="19">
        <v>0</v>
      </c>
      <c r="R144" s="19">
        <v>0</v>
      </c>
      <c r="S144" s="19">
        <v>3952220315.71</v>
      </c>
      <c r="T144" s="19">
        <v>3952220315.71</v>
      </c>
      <c r="U144" s="19">
        <v>13630450907.290001</v>
      </c>
      <c r="V144" s="19">
        <v>13630450907.290001</v>
      </c>
      <c r="W144" s="19">
        <v>0</v>
      </c>
      <c r="X144" s="19">
        <v>13630450907.290001</v>
      </c>
      <c r="Y144" s="20">
        <f t="shared" si="8"/>
        <v>0.2247792878331295</v>
      </c>
      <c r="Z144" s="20">
        <f t="shared" si="9"/>
        <v>0.2247792878331295</v>
      </c>
      <c r="AA144" s="20">
        <f t="shared" si="10"/>
        <v>0</v>
      </c>
      <c r="AB144" s="21">
        <f t="shared" si="11"/>
        <v>0.2247792878331295</v>
      </c>
    </row>
    <row r="145" spans="1:28" outlineLevel="2" x14ac:dyDescent="0.25">
      <c r="A145" s="15" t="s">
        <v>347</v>
      </c>
      <c r="B145" s="16" t="s">
        <v>442</v>
      </c>
      <c r="C145" s="16" t="s">
        <v>31</v>
      </c>
      <c r="D145" s="16" t="s">
        <v>49</v>
      </c>
      <c r="E145" s="16"/>
      <c r="F145" s="16">
        <v>280</v>
      </c>
      <c r="G145" s="16">
        <v>1111</v>
      </c>
      <c r="H145" s="16">
        <v>3480</v>
      </c>
      <c r="I145" s="17" t="s">
        <v>50</v>
      </c>
      <c r="J145" s="18">
        <v>11732309998</v>
      </c>
      <c r="K145" s="19">
        <v>11732309998</v>
      </c>
      <c r="L145" s="19">
        <v>0</v>
      </c>
      <c r="M145" s="19">
        <v>0</v>
      </c>
      <c r="N145" s="19">
        <v>0</v>
      </c>
      <c r="O145" s="19">
        <v>11732309998</v>
      </c>
      <c r="P145" s="19">
        <v>0</v>
      </c>
      <c r="Q145" s="19">
        <v>0</v>
      </c>
      <c r="R145" s="19">
        <v>0</v>
      </c>
      <c r="S145" s="19">
        <v>2462306238.21</v>
      </c>
      <c r="T145" s="19">
        <v>2462306238.21</v>
      </c>
      <c r="U145" s="19">
        <v>9270003759.7900009</v>
      </c>
      <c r="V145" s="19">
        <v>9270003759.7900009</v>
      </c>
      <c r="W145" s="19">
        <v>0</v>
      </c>
      <c r="X145" s="19">
        <v>9270003759.7900009</v>
      </c>
      <c r="Y145" s="20">
        <f t="shared" si="8"/>
        <v>0.20987394968507889</v>
      </c>
      <c r="Z145" s="20">
        <f t="shared" si="9"/>
        <v>0.20987394968507889</v>
      </c>
      <c r="AA145" s="20">
        <f t="shared" si="10"/>
        <v>0</v>
      </c>
      <c r="AB145" s="21">
        <f t="shared" si="11"/>
        <v>0.20987394968507889</v>
      </c>
    </row>
    <row r="146" spans="1:28" outlineLevel="1" x14ac:dyDescent="0.25">
      <c r="A146" s="37"/>
      <c r="B146" s="37"/>
      <c r="C146" s="37"/>
      <c r="D146" s="45" t="s">
        <v>483</v>
      </c>
      <c r="E146" s="37"/>
      <c r="F146" s="37"/>
      <c r="G146" s="37"/>
      <c r="H146" s="37"/>
      <c r="I146" s="38"/>
      <c r="J146" s="39">
        <f>SUBTOTAL(9,J131:J145)</f>
        <v>266675428897</v>
      </c>
      <c r="K146" s="40">
        <f>SUBTOTAL(9,K131:K145)</f>
        <v>266675428897</v>
      </c>
      <c r="L146" s="40">
        <f>SUBTOTAL(9,L131:L145)</f>
        <v>0</v>
      </c>
      <c r="M146" s="40">
        <f>SUBTOTAL(9,M131:M145)</f>
        <v>-451500000</v>
      </c>
      <c r="N146" s="40">
        <f>SUBTOTAL(9,N131:N145)</f>
        <v>0</v>
      </c>
      <c r="O146" s="40">
        <f>SUBTOTAL(9,O131:O145)</f>
        <v>266223928897</v>
      </c>
      <c r="P146" s="40">
        <f>SUBTOTAL(9,P131:P145)</f>
        <v>0</v>
      </c>
      <c r="Q146" s="40">
        <f>SUBTOTAL(9,Q131:Q145)</f>
        <v>0</v>
      </c>
      <c r="R146" s="40">
        <f>SUBTOTAL(9,R131:R145)</f>
        <v>0</v>
      </c>
      <c r="S146" s="40">
        <f>SUBTOTAL(9,S131:S145)</f>
        <v>55567283754.07</v>
      </c>
      <c r="T146" s="40">
        <f>SUBTOTAL(9,T131:T145)</f>
        <v>55567283754.07</v>
      </c>
      <c r="U146" s="40">
        <f>SUBTOTAL(9,U131:U145)</f>
        <v>210656645142.92999</v>
      </c>
      <c r="V146" s="40">
        <f>SUBTOTAL(9,V131:V145)</f>
        <v>211108145142.92999</v>
      </c>
      <c r="W146" s="40">
        <f>SUBTOTAL(9,W131:W145)</f>
        <v>0</v>
      </c>
      <c r="X146" s="40">
        <f>SUBTOTAL(9,X131:X145)</f>
        <v>210656645142.92999</v>
      </c>
      <c r="Y146" s="41">
        <f t="shared" si="8"/>
        <v>0.20837046736515105</v>
      </c>
      <c r="Z146" s="41">
        <f t="shared" si="9"/>
        <v>0.20872385132430585</v>
      </c>
      <c r="AA146" s="41">
        <f t="shared" si="10"/>
        <v>0</v>
      </c>
      <c r="AB146" s="41">
        <f t="shared" si="11"/>
        <v>0.20872385132430585</v>
      </c>
    </row>
    <row r="147" spans="1:28" ht="120" outlineLevel="2" x14ac:dyDescent="0.25">
      <c r="A147" s="15" t="s">
        <v>29</v>
      </c>
      <c r="B147" s="16" t="s">
        <v>30</v>
      </c>
      <c r="C147" s="16" t="s">
        <v>31</v>
      </c>
      <c r="D147" s="16" t="s">
        <v>51</v>
      </c>
      <c r="E147" s="16" t="s">
        <v>52</v>
      </c>
      <c r="F147" s="16" t="s">
        <v>33</v>
      </c>
      <c r="G147" s="16">
        <v>1112</v>
      </c>
      <c r="H147" s="16">
        <v>3480</v>
      </c>
      <c r="I147" s="17" t="s">
        <v>53</v>
      </c>
      <c r="J147" s="18">
        <v>639917507</v>
      </c>
      <c r="K147" s="19">
        <v>639917507</v>
      </c>
      <c r="L147" s="19">
        <v>0</v>
      </c>
      <c r="M147" s="19">
        <v>0</v>
      </c>
      <c r="N147" s="19">
        <v>0</v>
      </c>
      <c r="O147" s="19">
        <v>639917507</v>
      </c>
      <c r="P147" s="19">
        <v>0</v>
      </c>
      <c r="Q147" s="19">
        <v>450900917</v>
      </c>
      <c r="R147" s="19">
        <v>0</v>
      </c>
      <c r="S147" s="19">
        <v>189016590</v>
      </c>
      <c r="T147" s="19">
        <v>189016590</v>
      </c>
      <c r="U147" s="19">
        <v>0</v>
      </c>
      <c r="V147" s="19">
        <v>0</v>
      </c>
      <c r="W147" s="19">
        <v>0</v>
      </c>
      <c r="X147" s="19">
        <v>0</v>
      </c>
      <c r="Y147" s="20">
        <f t="shared" si="8"/>
        <v>0.29537649452056636</v>
      </c>
      <c r="Z147" s="20">
        <f t="shared" si="9"/>
        <v>0.29537649452056636</v>
      </c>
      <c r="AA147" s="20">
        <f t="shared" si="10"/>
        <v>0.70462350547943364</v>
      </c>
      <c r="AB147" s="21">
        <f t="shared" si="11"/>
        <v>1</v>
      </c>
    </row>
    <row r="148" spans="1:28" ht="120" outlineLevel="2" x14ac:dyDescent="0.25">
      <c r="A148" s="15" t="s">
        <v>198</v>
      </c>
      <c r="B148" s="16" t="s">
        <v>30</v>
      </c>
      <c r="C148" s="16" t="s">
        <v>31</v>
      </c>
      <c r="D148" s="16" t="s">
        <v>51</v>
      </c>
      <c r="E148" s="16" t="s">
        <v>52</v>
      </c>
      <c r="F148" s="16" t="s">
        <v>33</v>
      </c>
      <c r="G148" s="16">
        <v>1112</v>
      </c>
      <c r="H148" s="16">
        <v>3480</v>
      </c>
      <c r="I148" s="17" t="s">
        <v>53</v>
      </c>
      <c r="J148" s="18">
        <v>933879134</v>
      </c>
      <c r="K148" s="19">
        <v>933879134</v>
      </c>
      <c r="L148" s="19">
        <v>0</v>
      </c>
      <c r="M148" s="19">
        <v>0</v>
      </c>
      <c r="N148" s="19">
        <v>0</v>
      </c>
      <c r="O148" s="19">
        <v>933879134</v>
      </c>
      <c r="P148" s="19">
        <v>0</v>
      </c>
      <c r="Q148" s="19">
        <v>662575651</v>
      </c>
      <c r="R148" s="19">
        <v>0</v>
      </c>
      <c r="S148" s="19">
        <v>271303483</v>
      </c>
      <c r="T148" s="19">
        <v>271303483</v>
      </c>
      <c r="U148" s="19">
        <v>0</v>
      </c>
      <c r="V148" s="19">
        <v>0</v>
      </c>
      <c r="W148" s="19">
        <v>0</v>
      </c>
      <c r="X148" s="19">
        <v>0</v>
      </c>
      <c r="Y148" s="20">
        <f t="shared" si="8"/>
        <v>0.29051241549637191</v>
      </c>
      <c r="Z148" s="20">
        <f t="shared" si="9"/>
        <v>0.29051241549637191</v>
      </c>
      <c r="AA148" s="20">
        <f t="shared" si="10"/>
        <v>0.70948758450362803</v>
      </c>
      <c r="AB148" s="21">
        <f t="shared" si="11"/>
        <v>1</v>
      </c>
    </row>
    <row r="149" spans="1:28" ht="120" outlineLevel="2" x14ac:dyDescent="0.25">
      <c r="A149" s="15" t="s">
        <v>262</v>
      </c>
      <c r="B149" s="16" t="s">
        <v>263</v>
      </c>
      <c r="C149" s="16" t="s">
        <v>31</v>
      </c>
      <c r="D149" s="16" t="s">
        <v>51</v>
      </c>
      <c r="E149" s="16" t="s">
        <v>52</v>
      </c>
      <c r="F149" s="16" t="s">
        <v>33</v>
      </c>
      <c r="G149" s="16">
        <v>1112</v>
      </c>
      <c r="H149" s="16">
        <v>3480</v>
      </c>
      <c r="I149" s="17" t="s">
        <v>53</v>
      </c>
      <c r="J149" s="18">
        <v>27758512</v>
      </c>
      <c r="K149" s="19">
        <v>27758512</v>
      </c>
      <c r="L149" s="19">
        <v>0</v>
      </c>
      <c r="M149" s="19">
        <v>0</v>
      </c>
      <c r="N149" s="19">
        <v>0</v>
      </c>
      <c r="O149" s="19">
        <v>27758512</v>
      </c>
      <c r="P149" s="19">
        <v>0</v>
      </c>
      <c r="Q149" s="19">
        <v>19147401</v>
      </c>
      <c r="R149" s="19">
        <v>0</v>
      </c>
      <c r="S149" s="19">
        <v>8611111</v>
      </c>
      <c r="T149" s="19">
        <v>8611111</v>
      </c>
      <c r="U149" s="19">
        <v>0</v>
      </c>
      <c r="V149" s="19">
        <v>0</v>
      </c>
      <c r="W149" s="19">
        <v>0</v>
      </c>
      <c r="X149" s="19">
        <v>0</v>
      </c>
      <c r="Y149" s="20">
        <f t="shared" si="8"/>
        <v>0.31021515130205829</v>
      </c>
      <c r="Z149" s="20">
        <f t="shared" si="9"/>
        <v>0.31021515130205829</v>
      </c>
      <c r="AA149" s="20">
        <f t="shared" si="10"/>
        <v>0.68978484869794177</v>
      </c>
      <c r="AB149" s="21">
        <f t="shared" si="11"/>
        <v>1</v>
      </c>
    </row>
    <row r="150" spans="1:28" ht="120" outlineLevel="2" x14ac:dyDescent="0.25">
      <c r="A150" s="15" t="s">
        <v>262</v>
      </c>
      <c r="B150" s="16" t="s">
        <v>264</v>
      </c>
      <c r="C150" s="16" t="s">
        <v>31</v>
      </c>
      <c r="D150" s="16" t="s">
        <v>51</v>
      </c>
      <c r="E150" s="16" t="s">
        <v>52</v>
      </c>
      <c r="F150" s="16" t="s">
        <v>33</v>
      </c>
      <c r="G150" s="16">
        <v>1112</v>
      </c>
      <c r="H150" s="16">
        <v>3480</v>
      </c>
      <c r="I150" s="17" t="s">
        <v>53</v>
      </c>
      <c r="J150" s="18">
        <v>518042697</v>
      </c>
      <c r="K150" s="19">
        <v>518042697</v>
      </c>
      <c r="L150" s="19">
        <v>0</v>
      </c>
      <c r="M150" s="19">
        <v>0</v>
      </c>
      <c r="N150" s="19">
        <v>0</v>
      </c>
      <c r="O150" s="19">
        <v>518042697</v>
      </c>
      <c r="P150" s="19">
        <v>0</v>
      </c>
      <c r="Q150" s="19">
        <v>366950363</v>
      </c>
      <c r="R150" s="19">
        <v>0</v>
      </c>
      <c r="S150" s="19">
        <v>151092334</v>
      </c>
      <c r="T150" s="19">
        <v>151092334</v>
      </c>
      <c r="U150" s="19">
        <v>0</v>
      </c>
      <c r="V150" s="19">
        <v>0</v>
      </c>
      <c r="W150" s="19">
        <v>0</v>
      </c>
      <c r="X150" s="19">
        <v>0</v>
      </c>
      <c r="Y150" s="20">
        <f t="shared" si="8"/>
        <v>0.29166000191679181</v>
      </c>
      <c r="Z150" s="20">
        <f t="shared" si="9"/>
        <v>0.29166000191679181</v>
      </c>
      <c r="AA150" s="20">
        <f t="shared" si="10"/>
        <v>0.70833999808320813</v>
      </c>
      <c r="AB150" s="21">
        <f t="shared" si="11"/>
        <v>1</v>
      </c>
    </row>
    <row r="151" spans="1:28" ht="120" outlineLevel="2" x14ac:dyDescent="0.25">
      <c r="A151" s="15" t="s">
        <v>262</v>
      </c>
      <c r="B151" s="16" t="s">
        <v>288</v>
      </c>
      <c r="C151" s="16" t="s">
        <v>31</v>
      </c>
      <c r="D151" s="16" t="s">
        <v>51</v>
      </c>
      <c r="E151" s="16" t="s">
        <v>52</v>
      </c>
      <c r="F151" s="16" t="s">
        <v>33</v>
      </c>
      <c r="G151" s="16">
        <v>1112</v>
      </c>
      <c r="H151" s="16">
        <v>3480</v>
      </c>
      <c r="I151" s="17" t="s">
        <v>53</v>
      </c>
      <c r="J151" s="18">
        <v>102490098</v>
      </c>
      <c r="K151" s="19">
        <v>102490098</v>
      </c>
      <c r="L151" s="19">
        <v>0</v>
      </c>
      <c r="M151" s="19">
        <v>0</v>
      </c>
      <c r="N151" s="19">
        <v>0</v>
      </c>
      <c r="O151" s="19">
        <v>102490098</v>
      </c>
      <c r="P151" s="19">
        <v>0</v>
      </c>
      <c r="Q151" s="19">
        <v>74209171</v>
      </c>
      <c r="R151" s="19">
        <v>0</v>
      </c>
      <c r="S151" s="19">
        <v>28280927</v>
      </c>
      <c r="T151" s="19">
        <v>28280927</v>
      </c>
      <c r="U151" s="19">
        <v>0</v>
      </c>
      <c r="V151" s="19">
        <v>0</v>
      </c>
      <c r="W151" s="19">
        <v>0</v>
      </c>
      <c r="X151" s="19">
        <v>0</v>
      </c>
      <c r="Y151" s="20">
        <f t="shared" si="8"/>
        <v>0.27593813989718302</v>
      </c>
      <c r="Z151" s="20">
        <f t="shared" si="9"/>
        <v>0.27593813989718302</v>
      </c>
      <c r="AA151" s="20">
        <f t="shared" si="10"/>
        <v>0.72406186010281692</v>
      </c>
      <c r="AB151" s="21">
        <f t="shared" si="11"/>
        <v>1</v>
      </c>
    </row>
    <row r="152" spans="1:28" ht="120" outlineLevel="2" x14ac:dyDescent="0.25">
      <c r="A152" s="15" t="s">
        <v>295</v>
      </c>
      <c r="B152" s="16" t="s">
        <v>30</v>
      </c>
      <c r="C152" s="16" t="s">
        <v>31</v>
      </c>
      <c r="D152" s="16" t="s">
        <v>51</v>
      </c>
      <c r="E152" s="16" t="s">
        <v>52</v>
      </c>
      <c r="F152" s="16" t="s">
        <v>33</v>
      </c>
      <c r="G152" s="16">
        <v>1112</v>
      </c>
      <c r="H152" s="16">
        <v>3480</v>
      </c>
      <c r="I152" s="17" t="s">
        <v>53</v>
      </c>
      <c r="J152" s="18">
        <v>143572417</v>
      </c>
      <c r="K152" s="19">
        <v>143572417</v>
      </c>
      <c r="L152" s="19">
        <v>0</v>
      </c>
      <c r="M152" s="19">
        <v>0</v>
      </c>
      <c r="N152" s="19">
        <v>0</v>
      </c>
      <c r="O152" s="19">
        <v>143572417</v>
      </c>
      <c r="P152" s="19">
        <v>0</v>
      </c>
      <c r="Q152" s="19">
        <v>100279410</v>
      </c>
      <c r="R152" s="19">
        <v>0</v>
      </c>
      <c r="S152" s="19">
        <v>43293007</v>
      </c>
      <c r="T152" s="19">
        <v>43293007</v>
      </c>
      <c r="U152" s="19">
        <v>0</v>
      </c>
      <c r="V152" s="19">
        <v>0</v>
      </c>
      <c r="W152" s="19">
        <v>0</v>
      </c>
      <c r="X152" s="19">
        <v>0</v>
      </c>
      <c r="Y152" s="20">
        <f t="shared" si="8"/>
        <v>0.30154125635427592</v>
      </c>
      <c r="Z152" s="20">
        <f t="shared" si="9"/>
        <v>0.30154125635427592</v>
      </c>
      <c r="AA152" s="20">
        <f t="shared" si="10"/>
        <v>0.69845874364572413</v>
      </c>
      <c r="AB152" s="21">
        <f t="shared" si="11"/>
        <v>1</v>
      </c>
    </row>
    <row r="153" spans="1:28" ht="120" outlineLevel="2" x14ac:dyDescent="0.25">
      <c r="A153" s="15" t="s">
        <v>303</v>
      </c>
      <c r="B153" s="16" t="s">
        <v>30</v>
      </c>
      <c r="C153" s="16" t="s">
        <v>31</v>
      </c>
      <c r="D153" s="16" t="s">
        <v>51</v>
      </c>
      <c r="E153" s="16" t="s">
        <v>52</v>
      </c>
      <c r="F153" s="16" t="s">
        <v>33</v>
      </c>
      <c r="G153" s="16">
        <v>1112</v>
      </c>
      <c r="H153" s="16">
        <v>3480</v>
      </c>
      <c r="I153" s="17" t="s">
        <v>53</v>
      </c>
      <c r="J153" s="18">
        <v>511543872</v>
      </c>
      <c r="K153" s="19">
        <v>511543872</v>
      </c>
      <c r="L153" s="19">
        <v>0</v>
      </c>
      <c r="M153" s="19">
        <v>0</v>
      </c>
      <c r="N153" s="19">
        <v>0</v>
      </c>
      <c r="O153" s="19">
        <v>511543872</v>
      </c>
      <c r="P153" s="19">
        <v>0</v>
      </c>
      <c r="Q153" s="19">
        <v>370023936</v>
      </c>
      <c r="R153" s="19">
        <v>0</v>
      </c>
      <c r="S153" s="19">
        <v>141519936</v>
      </c>
      <c r="T153" s="19">
        <v>141519936</v>
      </c>
      <c r="U153" s="19">
        <v>0</v>
      </c>
      <c r="V153" s="19">
        <v>0</v>
      </c>
      <c r="W153" s="19">
        <v>0</v>
      </c>
      <c r="X153" s="19">
        <v>0</v>
      </c>
      <c r="Y153" s="20">
        <f t="shared" si="8"/>
        <v>0.27665258787422242</v>
      </c>
      <c r="Z153" s="20">
        <f t="shared" si="9"/>
        <v>0.27665258787422242</v>
      </c>
      <c r="AA153" s="20">
        <f t="shared" si="10"/>
        <v>0.72334741212577758</v>
      </c>
      <c r="AB153" s="21">
        <f t="shared" si="11"/>
        <v>1</v>
      </c>
    </row>
    <row r="154" spans="1:28" ht="120" outlineLevel="2" x14ac:dyDescent="0.25">
      <c r="A154" s="15" t="s">
        <v>309</v>
      </c>
      <c r="B154" s="16" t="s">
        <v>30</v>
      </c>
      <c r="C154" s="16" t="s">
        <v>31</v>
      </c>
      <c r="D154" s="16" t="s">
        <v>51</v>
      </c>
      <c r="E154" s="16" t="s">
        <v>52</v>
      </c>
      <c r="F154" s="16" t="s">
        <v>33</v>
      </c>
      <c r="G154" s="16">
        <v>1112</v>
      </c>
      <c r="H154" s="16">
        <v>3480</v>
      </c>
      <c r="I154" s="17" t="s">
        <v>53</v>
      </c>
      <c r="J154" s="18">
        <v>119120618</v>
      </c>
      <c r="K154" s="19">
        <v>119120618</v>
      </c>
      <c r="L154" s="19">
        <v>0</v>
      </c>
      <c r="M154" s="19">
        <v>0</v>
      </c>
      <c r="N154" s="19">
        <v>0</v>
      </c>
      <c r="O154" s="19">
        <v>119120618</v>
      </c>
      <c r="P154" s="19">
        <v>0</v>
      </c>
      <c r="Q154" s="19">
        <v>84811089</v>
      </c>
      <c r="R154" s="19">
        <v>0</v>
      </c>
      <c r="S154" s="19">
        <v>34309529</v>
      </c>
      <c r="T154" s="19">
        <v>34309529</v>
      </c>
      <c r="U154" s="19">
        <v>0</v>
      </c>
      <c r="V154" s="19">
        <v>0</v>
      </c>
      <c r="W154" s="19">
        <v>0</v>
      </c>
      <c r="X154" s="19">
        <v>0</v>
      </c>
      <c r="Y154" s="20">
        <f t="shared" si="8"/>
        <v>0.28802343016722765</v>
      </c>
      <c r="Z154" s="20">
        <f t="shared" si="9"/>
        <v>0.28802343016722765</v>
      </c>
      <c r="AA154" s="20">
        <f t="shared" si="10"/>
        <v>0.71197656983277235</v>
      </c>
      <c r="AB154" s="21">
        <f t="shared" si="11"/>
        <v>1</v>
      </c>
    </row>
    <row r="155" spans="1:28" ht="120" outlineLevel="2" x14ac:dyDescent="0.25">
      <c r="A155" s="15" t="s">
        <v>312</v>
      </c>
      <c r="B155" s="16" t="s">
        <v>30</v>
      </c>
      <c r="C155" s="16" t="s">
        <v>31</v>
      </c>
      <c r="D155" s="16" t="s">
        <v>51</v>
      </c>
      <c r="E155" s="16" t="s">
        <v>52</v>
      </c>
      <c r="F155" s="16" t="s">
        <v>33</v>
      </c>
      <c r="G155" s="16">
        <v>1112</v>
      </c>
      <c r="H155" s="16">
        <v>3480</v>
      </c>
      <c r="I155" s="17" t="s">
        <v>53</v>
      </c>
      <c r="J155" s="18">
        <v>2213489912</v>
      </c>
      <c r="K155" s="19">
        <v>2213489912</v>
      </c>
      <c r="L155" s="19">
        <v>0</v>
      </c>
      <c r="M155" s="19">
        <v>0</v>
      </c>
      <c r="N155" s="19">
        <v>0</v>
      </c>
      <c r="O155" s="19">
        <v>2213489912</v>
      </c>
      <c r="P155" s="19">
        <v>0</v>
      </c>
      <c r="Q155" s="19">
        <v>1579110013</v>
      </c>
      <c r="R155" s="19">
        <v>0</v>
      </c>
      <c r="S155" s="19">
        <v>634379899</v>
      </c>
      <c r="T155" s="19">
        <v>634379899</v>
      </c>
      <c r="U155" s="19">
        <v>0</v>
      </c>
      <c r="V155" s="19">
        <v>0</v>
      </c>
      <c r="W155" s="19">
        <v>0</v>
      </c>
      <c r="X155" s="19">
        <v>0</v>
      </c>
      <c r="Y155" s="20">
        <f t="shared" si="8"/>
        <v>0.28659714939780578</v>
      </c>
      <c r="Z155" s="20">
        <f t="shared" si="9"/>
        <v>0.28659714939780578</v>
      </c>
      <c r="AA155" s="20">
        <f t="shared" si="10"/>
        <v>0.71340285060219422</v>
      </c>
      <c r="AB155" s="21">
        <f t="shared" si="11"/>
        <v>1</v>
      </c>
    </row>
    <row r="156" spans="1:28" ht="120" outlineLevel="2" x14ac:dyDescent="0.25">
      <c r="A156" s="15" t="s">
        <v>317</v>
      </c>
      <c r="B156" s="16" t="s">
        <v>30</v>
      </c>
      <c r="C156" s="16" t="s">
        <v>31</v>
      </c>
      <c r="D156" s="16" t="s">
        <v>51</v>
      </c>
      <c r="E156" s="16" t="s">
        <v>52</v>
      </c>
      <c r="F156" s="16" t="s">
        <v>33</v>
      </c>
      <c r="G156" s="16">
        <v>1112</v>
      </c>
      <c r="H156" s="16">
        <v>3460</v>
      </c>
      <c r="I156" s="17" t="s">
        <v>53</v>
      </c>
      <c r="J156" s="18">
        <v>91496016</v>
      </c>
      <c r="K156" s="19">
        <v>91496016</v>
      </c>
      <c r="L156" s="19">
        <v>0</v>
      </c>
      <c r="M156" s="19">
        <v>0</v>
      </c>
      <c r="N156" s="19">
        <v>0</v>
      </c>
      <c r="O156" s="19">
        <v>91496016</v>
      </c>
      <c r="P156" s="19">
        <v>0</v>
      </c>
      <c r="Q156" s="19">
        <v>65434853</v>
      </c>
      <c r="R156" s="19">
        <v>0</v>
      </c>
      <c r="S156" s="19">
        <v>26061163</v>
      </c>
      <c r="T156" s="19">
        <v>26061163</v>
      </c>
      <c r="U156" s="19">
        <v>0</v>
      </c>
      <c r="V156" s="19">
        <v>0</v>
      </c>
      <c r="W156" s="19">
        <v>0</v>
      </c>
      <c r="X156" s="19">
        <v>0</v>
      </c>
      <c r="Y156" s="20">
        <f t="shared" si="8"/>
        <v>0.28483385549814538</v>
      </c>
      <c r="Z156" s="20">
        <f t="shared" si="9"/>
        <v>0.28483385549814538</v>
      </c>
      <c r="AA156" s="20">
        <f t="shared" si="10"/>
        <v>0.71516614450185456</v>
      </c>
      <c r="AB156" s="21">
        <f t="shared" si="11"/>
        <v>1</v>
      </c>
    </row>
    <row r="157" spans="1:28" ht="120" outlineLevel="2" x14ac:dyDescent="0.25">
      <c r="A157" s="15" t="s">
        <v>347</v>
      </c>
      <c r="B157" s="16" t="s">
        <v>263</v>
      </c>
      <c r="C157" s="16" t="s">
        <v>31</v>
      </c>
      <c r="D157" s="16" t="s">
        <v>51</v>
      </c>
      <c r="E157" s="16" t="s">
        <v>52</v>
      </c>
      <c r="F157" s="16" t="s">
        <v>33</v>
      </c>
      <c r="G157" s="16">
        <v>1112</v>
      </c>
      <c r="H157" s="16">
        <v>3410</v>
      </c>
      <c r="I157" s="17" t="s">
        <v>53</v>
      </c>
      <c r="J157" s="18">
        <v>52155223145</v>
      </c>
      <c r="K157" s="19">
        <v>52155223145</v>
      </c>
      <c r="L157" s="19">
        <v>0</v>
      </c>
      <c r="M157" s="19">
        <v>0</v>
      </c>
      <c r="N157" s="19">
        <v>0</v>
      </c>
      <c r="O157" s="19">
        <v>52155223145</v>
      </c>
      <c r="P157" s="19">
        <v>0</v>
      </c>
      <c r="Q157" s="19">
        <v>37542827602</v>
      </c>
      <c r="R157" s="19">
        <v>0</v>
      </c>
      <c r="S157" s="19">
        <v>14612395543</v>
      </c>
      <c r="T157" s="19">
        <v>14612395543</v>
      </c>
      <c r="U157" s="19">
        <v>0</v>
      </c>
      <c r="V157" s="19">
        <v>0</v>
      </c>
      <c r="W157" s="19">
        <v>0</v>
      </c>
      <c r="X157" s="19">
        <v>0</v>
      </c>
      <c r="Y157" s="20">
        <f t="shared" si="8"/>
        <v>0.28017127838519962</v>
      </c>
      <c r="Z157" s="20">
        <f t="shared" si="9"/>
        <v>0.28017127838519962</v>
      </c>
      <c r="AA157" s="20">
        <f t="shared" si="10"/>
        <v>0.71982872161480038</v>
      </c>
      <c r="AB157" s="21">
        <f t="shared" si="11"/>
        <v>1</v>
      </c>
    </row>
    <row r="158" spans="1:28" ht="120" outlineLevel="2" x14ac:dyDescent="0.25">
      <c r="A158" s="15" t="s">
        <v>347</v>
      </c>
      <c r="B158" s="16" t="s">
        <v>264</v>
      </c>
      <c r="C158" s="16" t="s">
        <v>31</v>
      </c>
      <c r="D158" s="16" t="s">
        <v>51</v>
      </c>
      <c r="E158" s="16" t="s">
        <v>52</v>
      </c>
      <c r="F158" s="16" t="s">
        <v>33</v>
      </c>
      <c r="G158" s="16">
        <v>1112</v>
      </c>
      <c r="H158" s="16">
        <v>3420</v>
      </c>
      <c r="I158" s="17" t="s">
        <v>53</v>
      </c>
      <c r="J158" s="18">
        <v>25172188511</v>
      </c>
      <c r="K158" s="19">
        <v>25172188511</v>
      </c>
      <c r="L158" s="19">
        <v>0</v>
      </c>
      <c r="M158" s="19">
        <v>0</v>
      </c>
      <c r="N158" s="19">
        <v>0</v>
      </c>
      <c r="O158" s="19">
        <v>25172188511</v>
      </c>
      <c r="P158" s="19">
        <v>0</v>
      </c>
      <c r="Q158" s="19">
        <v>18077066867</v>
      </c>
      <c r="R158" s="19">
        <v>0</v>
      </c>
      <c r="S158" s="19">
        <v>7095121644</v>
      </c>
      <c r="T158" s="19">
        <v>7095121644</v>
      </c>
      <c r="U158" s="19">
        <v>0</v>
      </c>
      <c r="V158" s="19">
        <v>0</v>
      </c>
      <c r="W158" s="19">
        <v>0</v>
      </c>
      <c r="X158" s="19">
        <v>0</v>
      </c>
      <c r="Y158" s="20">
        <f t="shared" si="8"/>
        <v>0.28186351937176624</v>
      </c>
      <c r="Z158" s="20">
        <f t="shared" si="9"/>
        <v>0.28186351937176624</v>
      </c>
      <c r="AA158" s="20">
        <f t="shared" si="10"/>
        <v>0.71813648062823376</v>
      </c>
      <c r="AB158" s="21">
        <f t="shared" si="11"/>
        <v>1</v>
      </c>
    </row>
    <row r="159" spans="1:28" ht="210" outlineLevel="2" x14ac:dyDescent="0.25">
      <c r="A159" s="15" t="s">
        <v>347</v>
      </c>
      <c r="B159" s="16" t="s">
        <v>264</v>
      </c>
      <c r="C159" s="16" t="s">
        <v>31</v>
      </c>
      <c r="D159" s="16" t="s">
        <v>51</v>
      </c>
      <c r="E159" s="16" t="s">
        <v>52</v>
      </c>
      <c r="F159" s="16">
        <v>542</v>
      </c>
      <c r="G159" s="16">
        <v>1112</v>
      </c>
      <c r="H159" s="16">
        <v>3420</v>
      </c>
      <c r="I159" s="17" t="s">
        <v>364</v>
      </c>
      <c r="J159" s="19">
        <v>0</v>
      </c>
      <c r="K159" s="19">
        <v>0</v>
      </c>
      <c r="L159" s="19">
        <v>0</v>
      </c>
      <c r="M159" s="19">
        <v>0</v>
      </c>
      <c r="N159" s="19">
        <v>0</v>
      </c>
      <c r="O159" s="19">
        <v>0</v>
      </c>
      <c r="P159" s="19">
        <v>0</v>
      </c>
      <c r="Q159" s="19">
        <v>0</v>
      </c>
      <c r="R159" s="19">
        <v>0</v>
      </c>
      <c r="S159" s="19">
        <v>0</v>
      </c>
      <c r="T159" s="19">
        <v>0</v>
      </c>
      <c r="U159" s="19">
        <v>0</v>
      </c>
      <c r="V159" s="19">
        <v>0</v>
      </c>
      <c r="W159" s="19">
        <v>0</v>
      </c>
      <c r="X159" s="19">
        <v>0</v>
      </c>
      <c r="Y159" s="20">
        <f t="shared" si="8"/>
        <v>0</v>
      </c>
      <c r="Z159" s="20">
        <f t="shared" si="9"/>
        <v>0</v>
      </c>
      <c r="AA159" s="20">
        <v>0</v>
      </c>
      <c r="AB159" s="21">
        <f t="shared" si="11"/>
        <v>0</v>
      </c>
    </row>
    <row r="160" spans="1:28" ht="120" outlineLevel="2" x14ac:dyDescent="0.25">
      <c r="A160" s="15" t="s">
        <v>347</v>
      </c>
      <c r="B160" s="16" t="s">
        <v>288</v>
      </c>
      <c r="C160" s="16" t="s">
        <v>31</v>
      </c>
      <c r="D160" s="16" t="s">
        <v>51</v>
      </c>
      <c r="E160" s="16" t="s">
        <v>52</v>
      </c>
      <c r="F160" s="16" t="s">
        <v>33</v>
      </c>
      <c r="G160" s="16">
        <v>1112</v>
      </c>
      <c r="H160" s="16">
        <v>3420</v>
      </c>
      <c r="I160" s="17" t="s">
        <v>53</v>
      </c>
      <c r="J160" s="18">
        <v>15363670014</v>
      </c>
      <c r="K160" s="19">
        <v>15363670014</v>
      </c>
      <c r="L160" s="19">
        <v>0</v>
      </c>
      <c r="M160" s="19">
        <v>0</v>
      </c>
      <c r="N160" s="19">
        <v>0</v>
      </c>
      <c r="O160" s="19">
        <v>15363670014</v>
      </c>
      <c r="P160" s="19">
        <v>0</v>
      </c>
      <c r="Q160" s="19">
        <v>11089398971</v>
      </c>
      <c r="R160" s="19">
        <v>0</v>
      </c>
      <c r="S160" s="19">
        <v>4274271043</v>
      </c>
      <c r="T160" s="19">
        <v>4274271043</v>
      </c>
      <c r="U160" s="19">
        <v>0</v>
      </c>
      <c r="V160" s="19">
        <v>0</v>
      </c>
      <c r="W160" s="19">
        <v>0</v>
      </c>
      <c r="X160" s="19">
        <v>0</v>
      </c>
      <c r="Y160" s="20">
        <f t="shared" si="8"/>
        <v>0.27820638162008887</v>
      </c>
      <c r="Z160" s="20">
        <f t="shared" si="9"/>
        <v>0.27820638162008887</v>
      </c>
      <c r="AA160" s="20">
        <f t="shared" si="10"/>
        <v>0.72179361837991118</v>
      </c>
      <c r="AB160" s="21">
        <f t="shared" si="11"/>
        <v>1</v>
      </c>
    </row>
    <row r="161" spans="1:28" ht="120" outlineLevel="2" x14ac:dyDescent="0.25">
      <c r="A161" s="15" t="s">
        <v>347</v>
      </c>
      <c r="B161" s="16" t="s">
        <v>423</v>
      </c>
      <c r="C161" s="16" t="s">
        <v>31</v>
      </c>
      <c r="D161" s="16" t="s">
        <v>51</v>
      </c>
      <c r="E161" s="16" t="s">
        <v>52</v>
      </c>
      <c r="F161" s="16" t="s">
        <v>33</v>
      </c>
      <c r="G161" s="16">
        <v>1112</v>
      </c>
      <c r="H161" s="16">
        <v>3480</v>
      </c>
      <c r="I161" s="17" t="s">
        <v>53</v>
      </c>
      <c r="J161" s="18">
        <v>11065342148</v>
      </c>
      <c r="K161" s="19">
        <v>11065342148</v>
      </c>
      <c r="L161" s="19">
        <v>0</v>
      </c>
      <c r="M161" s="19">
        <v>0</v>
      </c>
      <c r="N161" s="19">
        <v>0</v>
      </c>
      <c r="O161" s="19">
        <v>11065342148</v>
      </c>
      <c r="P161" s="19">
        <v>0</v>
      </c>
      <c r="Q161" s="19">
        <v>7933057234</v>
      </c>
      <c r="R161" s="19">
        <v>0</v>
      </c>
      <c r="S161" s="19">
        <v>3132284914</v>
      </c>
      <c r="T161" s="19">
        <v>3132284914</v>
      </c>
      <c r="U161" s="19">
        <v>0</v>
      </c>
      <c r="V161" s="19">
        <v>0</v>
      </c>
      <c r="W161" s="19">
        <v>0</v>
      </c>
      <c r="X161" s="19">
        <v>0</v>
      </c>
      <c r="Y161" s="20">
        <f t="shared" si="8"/>
        <v>0.28307167298628388</v>
      </c>
      <c r="Z161" s="20">
        <f t="shared" si="9"/>
        <v>0.28307167298628388</v>
      </c>
      <c r="AA161" s="20">
        <f t="shared" si="10"/>
        <v>0.71692832701371612</v>
      </c>
      <c r="AB161" s="21">
        <f t="shared" si="11"/>
        <v>1</v>
      </c>
    </row>
    <row r="162" spans="1:28" ht="210" outlineLevel="2" x14ac:dyDescent="0.25">
      <c r="A162" s="15" t="s">
        <v>347</v>
      </c>
      <c r="B162" s="16" t="s">
        <v>423</v>
      </c>
      <c r="C162" s="16" t="s">
        <v>31</v>
      </c>
      <c r="D162" s="16" t="s">
        <v>51</v>
      </c>
      <c r="E162" s="16" t="s">
        <v>52</v>
      </c>
      <c r="F162" s="16">
        <v>523</v>
      </c>
      <c r="G162" s="16">
        <v>1112</v>
      </c>
      <c r="H162" s="16">
        <v>3420</v>
      </c>
      <c r="I162" s="17" t="s">
        <v>364</v>
      </c>
      <c r="J162" s="19">
        <v>0</v>
      </c>
      <c r="K162" s="19">
        <v>0</v>
      </c>
      <c r="L162" s="19">
        <v>0</v>
      </c>
      <c r="M162" s="19">
        <v>0</v>
      </c>
      <c r="N162" s="19">
        <v>0</v>
      </c>
      <c r="O162" s="19">
        <v>0</v>
      </c>
      <c r="P162" s="19">
        <v>0</v>
      </c>
      <c r="Q162" s="19">
        <v>0</v>
      </c>
      <c r="R162" s="19">
        <v>0</v>
      </c>
      <c r="S162" s="19">
        <v>0</v>
      </c>
      <c r="T162" s="19">
        <v>0</v>
      </c>
      <c r="U162" s="19">
        <v>0</v>
      </c>
      <c r="V162" s="19">
        <v>0</v>
      </c>
      <c r="W162" s="19">
        <v>0</v>
      </c>
      <c r="X162" s="19">
        <v>0</v>
      </c>
      <c r="Y162" s="20">
        <f t="shared" si="8"/>
        <v>0</v>
      </c>
      <c r="Z162" s="20">
        <f t="shared" si="9"/>
        <v>0</v>
      </c>
      <c r="AA162" s="20">
        <v>0</v>
      </c>
      <c r="AB162" s="21">
        <f t="shared" si="11"/>
        <v>0</v>
      </c>
    </row>
    <row r="163" spans="1:28" ht="210" outlineLevel="2" x14ac:dyDescent="0.25">
      <c r="A163" s="15" t="s">
        <v>347</v>
      </c>
      <c r="B163" s="16" t="s">
        <v>423</v>
      </c>
      <c r="C163" s="16" t="s">
        <v>31</v>
      </c>
      <c r="D163" s="16" t="s">
        <v>51</v>
      </c>
      <c r="E163" s="16" t="s">
        <v>52</v>
      </c>
      <c r="F163" s="16">
        <v>542</v>
      </c>
      <c r="G163" s="16">
        <v>1112</v>
      </c>
      <c r="H163" s="16">
        <v>3420</v>
      </c>
      <c r="I163" s="17" t="s">
        <v>424</v>
      </c>
      <c r="J163" s="19">
        <v>0</v>
      </c>
      <c r="K163" s="19">
        <v>0</v>
      </c>
      <c r="L163" s="19">
        <v>0</v>
      </c>
      <c r="M163" s="19">
        <v>0</v>
      </c>
      <c r="N163" s="19">
        <v>0</v>
      </c>
      <c r="O163" s="19">
        <v>0</v>
      </c>
      <c r="P163" s="19">
        <v>0</v>
      </c>
      <c r="Q163" s="19">
        <v>0</v>
      </c>
      <c r="R163" s="19">
        <v>0</v>
      </c>
      <c r="S163" s="19">
        <v>0</v>
      </c>
      <c r="T163" s="19">
        <v>0</v>
      </c>
      <c r="U163" s="19">
        <v>0</v>
      </c>
      <c r="V163" s="19">
        <v>0</v>
      </c>
      <c r="W163" s="19">
        <v>0</v>
      </c>
      <c r="X163" s="19">
        <v>0</v>
      </c>
      <c r="Y163" s="20">
        <f t="shared" si="8"/>
        <v>0</v>
      </c>
      <c r="Z163" s="20">
        <f t="shared" si="9"/>
        <v>0</v>
      </c>
      <c r="AA163" s="20">
        <v>0</v>
      </c>
      <c r="AB163" s="21">
        <f t="shared" si="11"/>
        <v>0</v>
      </c>
    </row>
    <row r="164" spans="1:28" ht="210" outlineLevel="2" x14ac:dyDescent="0.25">
      <c r="A164" s="15" t="s">
        <v>347</v>
      </c>
      <c r="B164" s="16" t="s">
        <v>423</v>
      </c>
      <c r="C164" s="16" t="s">
        <v>31</v>
      </c>
      <c r="D164" s="16" t="s">
        <v>51</v>
      </c>
      <c r="E164" s="16" t="s">
        <v>52</v>
      </c>
      <c r="F164" s="16">
        <v>664</v>
      </c>
      <c r="G164" s="16">
        <v>1112</v>
      </c>
      <c r="H164" s="16">
        <v>3480</v>
      </c>
      <c r="I164" s="17" t="s">
        <v>425</v>
      </c>
      <c r="J164" s="19">
        <v>0</v>
      </c>
      <c r="K164" s="19">
        <v>0</v>
      </c>
      <c r="L164" s="19">
        <v>0</v>
      </c>
      <c r="M164" s="19">
        <v>0</v>
      </c>
      <c r="N164" s="19">
        <v>0</v>
      </c>
      <c r="O164" s="19">
        <v>0</v>
      </c>
      <c r="P164" s="19">
        <v>0</v>
      </c>
      <c r="Q164" s="19">
        <v>0</v>
      </c>
      <c r="R164" s="19">
        <v>0</v>
      </c>
      <c r="S164" s="19">
        <v>0</v>
      </c>
      <c r="T164" s="19">
        <v>0</v>
      </c>
      <c r="U164" s="19">
        <v>0</v>
      </c>
      <c r="V164" s="19">
        <v>0</v>
      </c>
      <c r="W164" s="19">
        <v>0</v>
      </c>
      <c r="X164" s="19">
        <v>0</v>
      </c>
      <c r="Y164" s="20">
        <f t="shared" si="8"/>
        <v>0</v>
      </c>
      <c r="Z164" s="20">
        <f t="shared" si="9"/>
        <v>0</v>
      </c>
      <c r="AA164" s="20">
        <v>0</v>
      </c>
      <c r="AB164" s="21">
        <f t="shared" si="11"/>
        <v>0</v>
      </c>
    </row>
    <row r="165" spans="1:28" ht="120" outlineLevel="2" x14ac:dyDescent="0.25">
      <c r="A165" s="15" t="s">
        <v>347</v>
      </c>
      <c r="B165" s="16" t="s">
        <v>442</v>
      </c>
      <c r="C165" s="16" t="s">
        <v>31</v>
      </c>
      <c r="D165" s="16" t="s">
        <v>51</v>
      </c>
      <c r="E165" s="16" t="s">
        <v>52</v>
      </c>
      <c r="F165" s="16" t="s">
        <v>33</v>
      </c>
      <c r="G165" s="16">
        <v>1112</v>
      </c>
      <c r="H165" s="16">
        <v>3480</v>
      </c>
      <c r="I165" s="17" t="s">
        <v>53</v>
      </c>
      <c r="J165" s="19">
        <v>7188753439</v>
      </c>
      <c r="K165" s="19">
        <v>7188753439</v>
      </c>
      <c r="L165" s="19">
        <v>0</v>
      </c>
      <c r="M165" s="19">
        <v>0</v>
      </c>
      <c r="N165" s="19">
        <v>0</v>
      </c>
      <c r="O165" s="19">
        <v>7188753439</v>
      </c>
      <c r="P165" s="19">
        <v>0</v>
      </c>
      <c r="Q165" s="19">
        <v>5328410967</v>
      </c>
      <c r="R165" s="19">
        <v>0</v>
      </c>
      <c r="S165" s="19">
        <v>1860342472</v>
      </c>
      <c r="T165" s="19">
        <v>1860342472</v>
      </c>
      <c r="U165" s="19">
        <v>0</v>
      </c>
      <c r="V165" s="19">
        <v>0</v>
      </c>
      <c r="W165" s="19">
        <v>0</v>
      </c>
      <c r="X165" s="19">
        <v>0</v>
      </c>
      <c r="Y165" s="20">
        <f t="shared" si="8"/>
        <v>0.25878512704405471</v>
      </c>
      <c r="Z165" s="20">
        <f t="shared" si="9"/>
        <v>0.25878512704405471</v>
      </c>
      <c r="AA165" s="20">
        <f t="shared" si="10"/>
        <v>0.74121487295594535</v>
      </c>
      <c r="AB165" s="21">
        <f t="shared" si="11"/>
        <v>1</v>
      </c>
    </row>
    <row r="166" spans="1:28" ht="210" outlineLevel="2" x14ac:dyDescent="0.25">
      <c r="A166" s="15" t="s">
        <v>347</v>
      </c>
      <c r="B166" s="16" t="s">
        <v>442</v>
      </c>
      <c r="C166" s="16" t="s">
        <v>31</v>
      </c>
      <c r="D166" s="16" t="s">
        <v>51</v>
      </c>
      <c r="E166" s="16" t="s">
        <v>52</v>
      </c>
      <c r="F166" s="16">
        <v>522</v>
      </c>
      <c r="G166" s="16">
        <v>1112</v>
      </c>
      <c r="H166" s="16">
        <v>3420</v>
      </c>
      <c r="I166" s="17" t="s">
        <v>364</v>
      </c>
      <c r="J166" s="19">
        <v>0</v>
      </c>
      <c r="K166" s="19">
        <v>0</v>
      </c>
      <c r="L166" s="19">
        <v>0</v>
      </c>
      <c r="M166" s="19">
        <v>0</v>
      </c>
      <c r="N166" s="19">
        <v>0</v>
      </c>
      <c r="O166" s="19">
        <v>0</v>
      </c>
      <c r="P166" s="19">
        <v>0</v>
      </c>
      <c r="Q166" s="19">
        <v>0</v>
      </c>
      <c r="R166" s="19">
        <v>0</v>
      </c>
      <c r="S166" s="19">
        <v>0</v>
      </c>
      <c r="T166" s="19">
        <v>0</v>
      </c>
      <c r="U166" s="19">
        <v>0</v>
      </c>
      <c r="V166" s="19">
        <v>0</v>
      </c>
      <c r="W166" s="19">
        <v>0</v>
      </c>
      <c r="X166" s="19">
        <v>0</v>
      </c>
      <c r="Y166" s="20">
        <f t="shared" si="8"/>
        <v>0</v>
      </c>
      <c r="Z166" s="20">
        <f t="shared" si="9"/>
        <v>0</v>
      </c>
      <c r="AA166" s="20">
        <v>0</v>
      </c>
      <c r="AB166" s="21">
        <f t="shared" si="11"/>
        <v>0</v>
      </c>
    </row>
    <row r="167" spans="1:28" ht="210" outlineLevel="2" x14ac:dyDescent="0.25">
      <c r="A167" s="15" t="s">
        <v>347</v>
      </c>
      <c r="B167" s="16" t="s">
        <v>442</v>
      </c>
      <c r="C167" s="16" t="s">
        <v>31</v>
      </c>
      <c r="D167" s="16" t="s">
        <v>51</v>
      </c>
      <c r="E167" s="16" t="s">
        <v>52</v>
      </c>
      <c r="F167" s="16">
        <v>523</v>
      </c>
      <c r="G167" s="16">
        <v>1112</v>
      </c>
      <c r="H167" s="16">
        <v>3420</v>
      </c>
      <c r="I167" s="17" t="s">
        <v>364</v>
      </c>
      <c r="J167" s="19">
        <v>0</v>
      </c>
      <c r="K167" s="19">
        <v>0</v>
      </c>
      <c r="L167" s="19">
        <v>0</v>
      </c>
      <c r="M167" s="19">
        <v>0</v>
      </c>
      <c r="N167" s="19">
        <v>0</v>
      </c>
      <c r="O167" s="19">
        <v>0</v>
      </c>
      <c r="P167" s="19">
        <v>0</v>
      </c>
      <c r="Q167" s="19">
        <v>0</v>
      </c>
      <c r="R167" s="19">
        <v>0</v>
      </c>
      <c r="S167" s="19">
        <v>0</v>
      </c>
      <c r="T167" s="19">
        <v>0</v>
      </c>
      <c r="U167" s="19">
        <v>0</v>
      </c>
      <c r="V167" s="19">
        <v>0</v>
      </c>
      <c r="W167" s="19">
        <v>0</v>
      </c>
      <c r="X167" s="19">
        <v>0</v>
      </c>
      <c r="Y167" s="20">
        <f t="shared" si="8"/>
        <v>0</v>
      </c>
      <c r="Z167" s="20">
        <f t="shared" si="9"/>
        <v>0</v>
      </c>
      <c r="AA167" s="20">
        <v>0</v>
      </c>
      <c r="AB167" s="21">
        <f t="shared" si="11"/>
        <v>0</v>
      </c>
    </row>
    <row r="168" spans="1:28" outlineLevel="1" x14ac:dyDescent="0.25">
      <c r="A168" s="37"/>
      <c r="B168" s="37"/>
      <c r="C168" s="37"/>
      <c r="D168" s="45" t="s">
        <v>484</v>
      </c>
      <c r="E168" s="37"/>
      <c r="F168" s="37"/>
      <c r="G168" s="37"/>
      <c r="H168" s="37"/>
      <c r="I168" s="38"/>
      <c r="J168" s="39">
        <f>SUBTOTAL(9,J147:J167)</f>
        <v>116246488040</v>
      </c>
      <c r="K168" s="40">
        <f>SUBTOTAL(9,K147:K167)</f>
        <v>116246488040</v>
      </c>
      <c r="L168" s="40">
        <f>SUBTOTAL(9,L147:L167)</f>
        <v>0</v>
      </c>
      <c r="M168" s="40">
        <f>SUBTOTAL(9,M147:M167)</f>
        <v>0</v>
      </c>
      <c r="N168" s="40">
        <f>SUBTOTAL(9,N147:N167)</f>
        <v>0</v>
      </c>
      <c r="O168" s="40">
        <f>SUBTOTAL(9,O147:O167)</f>
        <v>116246488040</v>
      </c>
      <c r="P168" s="40">
        <f>SUBTOTAL(9,P147:P167)</f>
        <v>0</v>
      </c>
      <c r="Q168" s="40">
        <f>SUBTOTAL(9,Q147:Q167)</f>
        <v>83744204445</v>
      </c>
      <c r="R168" s="40">
        <f>SUBTOTAL(9,R147:R167)</f>
        <v>0</v>
      </c>
      <c r="S168" s="40">
        <f>SUBTOTAL(9,S147:S167)</f>
        <v>32502283595</v>
      </c>
      <c r="T168" s="40">
        <f>SUBTOTAL(9,T147:T167)</f>
        <v>32502283595</v>
      </c>
      <c r="U168" s="40">
        <f>SUBTOTAL(9,U147:U167)</f>
        <v>0</v>
      </c>
      <c r="V168" s="40">
        <f>SUBTOTAL(9,V147:V167)</f>
        <v>0</v>
      </c>
      <c r="W168" s="40">
        <f>SUBTOTAL(9,W147:W167)</f>
        <v>0</v>
      </c>
      <c r="X168" s="40">
        <f>SUBTOTAL(9,X147:X167)</f>
        <v>0</v>
      </c>
      <c r="Y168" s="41">
        <f t="shared" si="8"/>
        <v>0.27959798307038819</v>
      </c>
      <c r="Z168" s="41">
        <f t="shared" si="9"/>
        <v>0.27959798307038819</v>
      </c>
      <c r="AA168" s="41">
        <f t="shared" si="10"/>
        <v>0.72040201692961181</v>
      </c>
      <c r="AB168" s="41">
        <f t="shared" si="11"/>
        <v>1</v>
      </c>
    </row>
    <row r="169" spans="1:28" ht="75" outlineLevel="2" x14ac:dyDescent="0.25">
      <c r="A169" s="15" t="s">
        <v>29</v>
      </c>
      <c r="B169" s="16" t="s">
        <v>30</v>
      </c>
      <c r="C169" s="16" t="s">
        <v>31</v>
      </c>
      <c r="D169" s="16" t="s">
        <v>54</v>
      </c>
      <c r="E169" s="16" t="s">
        <v>52</v>
      </c>
      <c r="F169" s="16" t="s">
        <v>33</v>
      </c>
      <c r="G169" s="16">
        <v>1112</v>
      </c>
      <c r="H169" s="16">
        <v>3480</v>
      </c>
      <c r="I169" s="17" t="s">
        <v>55</v>
      </c>
      <c r="J169" s="19">
        <v>34590136</v>
      </c>
      <c r="K169" s="19">
        <v>34590136</v>
      </c>
      <c r="L169" s="19">
        <v>0</v>
      </c>
      <c r="M169" s="19">
        <v>0</v>
      </c>
      <c r="N169" s="19">
        <v>0</v>
      </c>
      <c r="O169" s="19">
        <v>34590136</v>
      </c>
      <c r="P169" s="19">
        <v>0</v>
      </c>
      <c r="Q169" s="19">
        <v>24378133</v>
      </c>
      <c r="R169" s="19">
        <v>0</v>
      </c>
      <c r="S169" s="19">
        <v>10212003</v>
      </c>
      <c r="T169" s="19">
        <v>10212003</v>
      </c>
      <c r="U169" s="19">
        <v>0</v>
      </c>
      <c r="V169" s="19">
        <v>0</v>
      </c>
      <c r="W169" s="19">
        <v>0</v>
      </c>
      <c r="X169" s="19">
        <v>0</v>
      </c>
      <c r="Y169" s="20">
        <f t="shared" si="8"/>
        <v>0.2952287611705256</v>
      </c>
      <c r="Z169" s="20">
        <f t="shared" si="9"/>
        <v>0.2952287611705256</v>
      </c>
      <c r="AA169" s="20">
        <f t="shared" si="10"/>
        <v>0.70477123882947434</v>
      </c>
      <c r="AB169" s="21">
        <f t="shared" si="11"/>
        <v>1</v>
      </c>
    </row>
    <row r="170" spans="1:28" ht="75" outlineLevel="2" x14ac:dyDescent="0.25">
      <c r="A170" s="15" t="s">
        <v>198</v>
      </c>
      <c r="B170" s="16" t="s">
        <v>30</v>
      </c>
      <c r="C170" s="16" t="s">
        <v>31</v>
      </c>
      <c r="D170" s="16" t="s">
        <v>54</v>
      </c>
      <c r="E170" s="16" t="s">
        <v>52</v>
      </c>
      <c r="F170" s="16" t="s">
        <v>33</v>
      </c>
      <c r="G170" s="16">
        <v>1112</v>
      </c>
      <c r="H170" s="16">
        <v>3480</v>
      </c>
      <c r="I170" s="17" t="s">
        <v>55</v>
      </c>
      <c r="J170" s="19">
        <v>50479953</v>
      </c>
      <c r="K170" s="19">
        <v>50479953</v>
      </c>
      <c r="L170" s="19">
        <v>0</v>
      </c>
      <c r="M170" s="19">
        <v>0</v>
      </c>
      <c r="N170" s="19">
        <v>0</v>
      </c>
      <c r="O170" s="19">
        <v>50479953</v>
      </c>
      <c r="P170" s="19">
        <v>0</v>
      </c>
      <c r="Q170" s="19">
        <v>35817483</v>
      </c>
      <c r="R170" s="19">
        <v>0</v>
      </c>
      <c r="S170" s="19">
        <v>14662470</v>
      </c>
      <c r="T170" s="19">
        <v>14662470</v>
      </c>
      <c r="U170" s="19">
        <v>0</v>
      </c>
      <c r="V170" s="19">
        <v>0</v>
      </c>
      <c r="W170" s="19">
        <v>0</v>
      </c>
      <c r="X170" s="19">
        <v>0</v>
      </c>
      <c r="Y170" s="20">
        <f t="shared" si="8"/>
        <v>0.29046124508079474</v>
      </c>
      <c r="Z170" s="20">
        <f t="shared" si="9"/>
        <v>0.29046124508079474</v>
      </c>
      <c r="AA170" s="20">
        <f t="shared" si="10"/>
        <v>0.70953875491920526</v>
      </c>
      <c r="AB170" s="21">
        <f t="shared" si="11"/>
        <v>1</v>
      </c>
    </row>
    <row r="171" spans="1:28" ht="75" outlineLevel="2" x14ac:dyDescent="0.25">
      <c r="A171" s="15" t="s">
        <v>262</v>
      </c>
      <c r="B171" s="16" t="s">
        <v>263</v>
      </c>
      <c r="C171" s="16" t="s">
        <v>31</v>
      </c>
      <c r="D171" s="16" t="s">
        <v>54</v>
      </c>
      <c r="E171" s="16" t="s">
        <v>52</v>
      </c>
      <c r="F171" s="16" t="s">
        <v>33</v>
      </c>
      <c r="G171" s="16">
        <v>1112</v>
      </c>
      <c r="H171" s="16">
        <v>3480</v>
      </c>
      <c r="I171" s="17" t="s">
        <v>55</v>
      </c>
      <c r="J171" s="19">
        <v>1500460</v>
      </c>
      <c r="K171" s="19">
        <v>1500460</v>
      </c>
      <c r="L171" s="19">
        <v>0</v>
      </c>
      <c r="M171" s="19">
        <v>0</v>
      </c>
      <c r="N171" s="19">
        <v>0</v>
      </c>
      <c r="O171" s="19">
        <v>1500460</v>
      </c>
      <c r="P171" s="19">
        <v>0</v>
      </c>
      <c r="Q171" s="19">
        <v>1036084</v>
      </c>
      <c r="R171" s="19">
        <v>0</v>
      </c>
      <c r="S171" s="19">
        <v>464376</v>
      </c>
      <c r="T171" s="19">
        <v>464376</v>
      </c>
      <c r="U171" s="19">
        <v>0</v>
      </c>
      <c r="V171" s="19">
        <v>0</v>
      </c>
      <c r="W171" s="19">
        <v>0</v>
      </c>
      <c r="X171" s="19">
        <v>0</v>
      </c>
      <c r="Y171" s="20">
        <f t="shared" si="8"/>
        <v>0.30948909001239622</v>
      </c>
      <c r="Z171" s="20">
        <f t="shared" si="9"/>
        <v>0.30948909001239622</v>
      </c>
      <c r="AA171" s="20">
        <f t="shared" si="10"/>
        <v>0.69051090998760378</v>
      </c>
      <c r="AB171" s="21">
        <f t="shared" si="11"/>
        <v>1</v>
      </c>
    </row>
    <row r="172" spans="1:28" ht="75" outlineLevel="2" x14ac:dyDescent="0.25">
      <c r="A172" s="15" t="s">
        <v>262</v>
      </c>
      <c r="B172" s="16" t="s">
        <v>264</v>
      </c>
      <c r="C172" s="16" t="s">
        <v>31</v>
      </c>
      <c r="D172" s="16" t="s">
        <v>54</v>
      </c>
      <c r="E172" s="16" t="s">
        <v>52</v>
      </c>
      <c r="F172" s="16" t="s">
        <v>33</v>
      </c>
      <c r="G172" s="16">
        <v>1112</v>
      </c>
      <c r="H172" s="16">
        <v>3480</v>
      </c>
      <c r="I172" s="17" t="s">
        <v>55</v>
      </c>
      <c r="J172" s="19">
        <v>28002308</v>
      </c>
      <c r="K172" s="19">
        <v>28002308</v>
      </c>
      <c r="L172" s="19">
        <v>0</v>
      </c>
      <c r="M172" s="19">
        <v>0</v>
      </c>
      <c r="N172" s="19">
        <v>0</v>
      </c>
      <c r="O172" s="19">
        <v>28002308</v>
      </c>
      <c r="P172" s="19">
        <v>0</v>
      </c>
      <c r="Q172" s="19">
        <v>19836636</v>
      </c>
      <c r="R172" s="19">
        <v>0</v>
      </c>
      <c r="S172" s="19">
        <v>8165672</v>
      </c>
      <c r="T172" s="19">
        <v>8165672</v>
      </c>
      <c r="U172" s="19">
        <v>0</v>
      </c>
      <c r="V172" s="19">
        <v>0</v>
      </c>
      <c r="W172" s="19">
        <v>0</v>
      </c>
      <c r="X172" s="19">
        <v>0</v>
      </c>
      <c r="Y172" s="20">
        <f t="shared" si="8"/>
        <v>0.29160710609996859</v>
      </c>
      <c r="Z172" s="20">
        <f t="shared" si="9"/>
        <v>0.29160710609996859</v>
      </c>
      <c r="AA172" s="20">
        <f t="shared" si="10"/>
        <v>0.70839289390003135</v>
      </c>
      <c r="AB172" s="21">
        <f t="shared" si="11"/>
        <v>1</v>
      </c>
    </row>
    <row r="173" spans="1:28" ht="75" outlineLevel="2" x14ac:dyDescent="0.25">
      <c r="A173" s="15" t="s">
        <v>262</v>
      </c>
      <c r="B173" s="16" t="s">
        <v>288</v>
      </c>
      <c r="C173" s="16" t="s">
        <v>31</v>
      </c>
      <c r="D173" s="16" t="s">
        <v>54</v>
      </c>
      <c r="E173" s="16" t="s">
        <v>52</v>
      </c>
      <c r="F173" s="16" t="s">
        <v>33</v>
      </c>
      <c r="G173" s="16">
        <v>1112</v>
      </c>
      <c r="H173" s="16">
        <v>3480</v>
      </c>
      <c r="I173" s="17" t="s">
        <v>55</v>
      </c>
      <c r="J173" s="19">
        <v>5540005</v>
      </c>
      <c r="K173" s="19">
        <v>5540005</v>
      </c>
      <c r="L173" s="19">
        <v>0</v>
      </c>
      <c r="M173" s="19">
        <v>0</v>
      </c>
      <c r="N173" s="19">
        <v>0</v>
      </c>
      <c r="O173" s="19">
        <v>5540005</v>
      </c>
      <c r="P173" s="19">
        <v>0</v>
      </c>
      <c r="Q173" s="19">
        <v>4012877</v>
      </c>
      <c r="R173" s="19">
        <v>0</v>
      </c>
      <c r="S173" s="19">
        <v>1527128</v>
      </c>
      <c r="T173" s="19">
        <v>1527128</v>
      </c>
      <c r="U173" s="19">
        <v>0</v>
      </c>
      <c r="V173" s="19">
        <v>0</v>
      </c>
      <c r="W173" s="19">
        <v>0</v>
      </c>
      <c r="X173" s="19">
        <v>0</v>
      </c>
      <c r="Y173" s="20">
        <f t="shared" si="8"/>
        <v>0.2756546248604469</v>
      </c>
      <c r="Z173" s="20">
        <f t="shared" si="9"/>
        <v>0.2756546248604469</v>
      </c>
      <c r="AA173" s="20">
        <f t="shared" si="10"/>
        <v>0.7243453751395531</v>
      </c>
      <c r="AB173" s="21">
        <f t="shared" si="11"/>
        <v>1</v>
      </c>
    </row>
    <row r="174" spans="1:28" ht="75" outlineLevel="2" x14ac:dyDescent="0.25">
      <c r="A174" s="15" t="s">
        <v>295</v>
      </c>
      <c r="B174" s="16" t="s">
        <v>30</v>
      </c>
      <c r="C174" s="16" t="s">
        <v>31</v>
      </c>
      <c r="D174" s="16" t="s">
        <v>54</v>
      </c>
      <c r="E174" s="16" t="s">
        <v>52</v>
      </c>
      <c r="F174" s="16" t="s">
        <v>33</v>
      </c>
      <c r="G174" s="16">
        <v>1112</v>
      </c>
      <c r="H174" s="16">
        <v>3480</v>
      </c>
      <c r="I174" s="17" t="s">
        <v>55</v>
      </c>
      <c r="J174" s="19">
        <v>7760671</v>
      </c>
      <c r="K174" s="19">
        <v>7760671</v>
      </c>
      <c r="L174" s="19">
        <v>0</v>
      </c>
      <c r="M174" s="19">
        <v>0</v>
      </c>
      <c r="N174" s="19">
        <v>0</v>
      </c>
      <c r="O174" s="19">
        <v>7760671</v>
      </c>
      <c r="P174" s="19">
        <v>0</v>
      </c>
      <c r="Q174" s="19">
        <v>5420527</v>
      </c>
      <c r="R174" s="19">
        <v>0</v>
      </c>
      <c r="S174" s="19">
        <v>2340144</v>
      </c>
      <c r="T174" s="19">
        <v>2340144</v>
      </c>
      <c r="U174" s="19">
        <v>0</v>
      </c>
      <c r="V174" s="19">
        <v>0</v>
      </c>
      <c r="W174" s="19">
        <v>0</v>
      </c>
      <c r="X174" s="19">
        <v>0</v>
      </c>
      <c r="Y174" s="20">
        <f t="shared" si="8"/>
        <v>0.30153887466689416</v>
      </c>
      <c r="Z174" s="20">
        <f t="shared" si="9"/>
        <v>0.30153887466689416</v>
      </c>
      <c r="AA174" s="20">
        <f t="shared" si="10"/>
        <v>0.69846112533310589</v>
      </c>
      <c r="AB174" s="21">
        <f t="shared" si="11"/>
        <v>1</v>
      </c>
    </row>
    <row r="175" spans="1:28" ht="75" outlineLevel="2" x14ac:dyDescent="0.25">
      <c r="A175" s="15" t="s">
        <v>303</v>
      </c>
      <c r="B175" s="16" t="s">
        <v>30</v>
      </c>
      <c r="C175" s="16" t="s">
        <v>31</v>
      </c>
      <c r="D175" s="16" t="s">
        <v>54</v>
      </c>
      <c r="E175" s="16" t="s">
        <v>52</v>
      </c>
      <c r="F175" s="16" t="s">
        <v>33</v>
      </c>
      <c r="G175" s="16">
        <v>1112</v>
      </c>
      <c r="H175" s="16">
        <v>3480</v>
      </c>
      <c r="I175" s="17" t="s">
        <v>55</v>
      </c>
      <c r="J175" s="19">
        <v>27651020</v>
      </c>
      <c r="K175" s="19">
        <v>27651020</v>
      </c>
      <c r="L175" s="19">
        <v>0</v>
      </c>
      <c r="M175" s="19">
        <v>0</v>
      </c>
      <c r="N175" s="19">
        <v>0</v>
      </c>
      <c r="O175" s="19">
        <v>27651020</v>
      </c>
      <c r="P175" s="19">
        <v>0</v>
      </c>
      <c r="Q175" s="19">
        <v>19997588</v>
      </c>
      <c r="R175" s="19">
        <v>0</v>
      </c>
      <c r="S175" s="19">
        <v>7653432</v>
      </c>
      <c r="T175" s="19">
        <v>7653432</v>
      </c>
      <c r="U175" s="19">
        <v>0</v>
      </c>
      <c r="V175" s="19">
        <v>0</v>
      </c>
      <c r="W175" s="19">
        <v>0</v>
      </c>
      <c r="X175" s="19">
        <v>0</v>
      </c>
      <c r="Y175" s="20">
        <f t="shared" si="8"/>
        <v>0.27678660678701905</v>
      </c>
      <c r="Z175" s="20">
        <f t="shared" si="9"/>
        <v>0.27678660678701905</v>
      </c>
      <c r="AA175" s="20">
        <f t="shared" si="10"/>
        <v>0.72321339321298095</v>
      </c>
      <c r="AB175" s="21">
        <f t="shared" si="11"/>
        <v>1</v>
      </c>
    </row>
    <row r="176" spans="1:28" ht="75" outlineLevel="2" x14ac:dyDescent="0.25">
      <c r="A176" s="15" t="s">
        <v>309</v>
      </c>
      <c r="B176" s="16" t="s">
        <v>30</v>
      </c>
      <c r="C176" s="16" t="s">
        <v>31</v>
      </c>
      <c r="D176" s="16" t="s">
        <v>54</v>
      </c>
      <c r="E176" s="16" t="s">
        <v>52</v>
      </c>
      <c r="F176" s="16" t="s">
        <v>33</v>
      </c>
      <c r="G176" s="16">
        <v>1112</v>
      </c>
      <c r="H176" s="16">
        <v>3480</v>
      </c>
      <c r="I176" s="17" t="s">
        <v>55</v>
      </c>
      <c r="J176" s="19">
        <v>6438952</v>
      </c>
      <c r="K176" s="19">
        <v>6438952</v>
      </c>
      <c r="L176" s="19">
        <v>0</v>
      </c>
      <c r="M176" s="19">
        <v>0</v>
      </c>
      <c r="N176" s="19">
        <v>0</v>
      </c>
      <c r="O176" s="19">
        <v>6438952</v>
      </c>
      <c r="P176" s="19">
        <v>0</v>
      </c>
      <c r="Q176" s="19">
        <v>4584378</v>
      </c>
      <c r="R176" s="19">
        <v>0</v>
      </c>
      <c r="S176" s="19">
        <v>1854574</v>
      </c>
      <c r="T176" s="19">
        <v>1854574</v>
      </c>
      <c r="U176" s="19">
        <v>0</v>
      </c>
      <c r="V176" s="19">
        <v>0</v>
      </c>
      <c r="W176" s="19">
        <v>0</v>
      </c>
      <c r="X176" s="19">
        <v>0</v>
      </c>
      <c r="Y176" s="20">
        <f t="shared" si="8"/>
        <v>0.28802420021146297</v>
      </c>
      <c r="Z176" s="20">
        <f t="shared" si="9"/>
        <v>0.28802420021146297</v>
      </c>
      <c r="AA176" s="20">
        <f t="shared" si="10"/>
        <v>0.71197579978853698</v>
      </c>
      <c r="AB176" s="21">
        <f t="shared" si="11"/>
        <v>1</v>
      </c>
    </row>
    <row r="177" spans="1:28" ht="75" outlineLevel="2" x14ac:dyDescent="0.25">
      <c r="A177" s="15" t="s">
        <v>312</v>
      </c>
      <c r="B177" s="16" t="s">
        <v>30</v>
      </c>
      <c r="C177" s="16" t="s">
        <v>31</v>
      </c>
      <c r="D177" s="16" t="s">
        <v>54</v>
      </c>
      <c r="E177" s="16" t="s">
        <v>52</v>
      </c>
      <c r="F177" s="16" t="s">
        <v>33</v>
      </c>
      <c r="G177" s="16">
        <v>1112</v>
      </c>
      <c r="H177" s="16">
        <v>3480</v>
      </c>
      <c r="I177" s="17" t="s">
        <v>55</v>
      </c>
      <c r="J177" s="19">
        <v>119648103</v>
      </c>
      <c r="K177" s="19">
        <v>119648103</v>
      </c>
      <c r="L177" s="19">
        <v>0</v>
      </c>
      <c r="M177" s="19">
        <v>0</v>
      </c>
      <c r="N177" s="19">
        <v>0</v>
      </c>
      <c r="O177" s="19">
        <v>119648103</v>
      </c>
      <c r="P177" s="19">
        <v>0</v>
      </c>
      <c r="Q177" s="19">
        <v>85359792</v>
      </c>
      <c r="R177" s="19">
        <v>0</v>
      </c>
      <c r="S177" s="19">
        <v>34288311</v>
      </c>
      <c r="T177" s="19">
        <v>34288311</v>
      </c>
      <c r="U177" s="19">
        <v>0</v>
      </c>
      <c r="V177" s="19">
        <v>0</v>
      </c>
      <c r="W177" s="19">
        <v>0</v>
      </c>
      <c r="X177" s="19">
        <v>0</v>
      </c>
      <c r="Y177" s="20">
        <f t="shared" si="8"/>
        <v>0.28657630284368152</v>
      </c>
      <c r="Z177" s="20">
        <f t="shared" si="9"/>
        <v>0.28657630284368152</v>
      </c>
      <c r="AA177" s="20">
        <f t="shared" si="10"/>
        <v>0.71342369715631848</v>
      </c>
      <c r="AB177" s="21">
        <f t="shared" si="11"/>
        <v>1</v>
      </c>
    </row>
    <row r="178" spans="1:28" ht="75" outlineLevel="2" x14ac:dyDescent="0.25">
      <c r="A178" s="15" t="s">
        <v>317</v>
      </c>
      <c r="B178" s="16" t="s">
        <v>30</v>
      </c>
      <c r="C178" s="16" t="s">
        <v>31</v>
      </c>
      <c r="D178" s="16" t="s">
        <v>54</v>
      </c>
      <c r="E178" s="16" t="s">
        <v>52</v>
      </c>
      <c r="F178" s="16" t="s">
        <v>33</v>
      </c>
      <c r="G178" s="16">
        <v>1112</v>
      </c>
      <c r="H178" s="16">
        <v>3460</v>
      </c>
      <c r="I178" s="17" t="s">
        <v>55</v>
      </c>
      <c r="J178" s="19">
        <v>4945731</v>
      </c>
      <c r="K178" s="19">
        <v>4945731</v>
      </c>
      <c r="L178" s="19">
        <v>0</v>
      </c>
      <c r="M178" s="19">
        <v>0</v>
      </c>
      <c r="N178" s="19">
        <v>0</v>
      </c>
      <c r="O178" s="19">
        <v>4945731</v>
      </c>
      <c r="P178" s="19">
        <v>0</v>
      </c>
      <c r="Q178" s="19">
        <v>3537015</v>
      </c>
      <c r="R178" s="19">
        <v>0</v>
      </c>
      <c r="S178" s="19">
        <v>1408716</v>
      </c>
      <c r="T178" s="19">
        <v>1408716</v>
      </c>
      <c r="U178" s="19">
        <v>0</v>
      </c>
      <c r="V178" s="19">
        <v>0</v>
      </c>
      <c r="W178" s="19">
        <v>0</v>
      </c>
      <c r="X178" s="19">
        <v>0</v>
      </c>
      <c r="Y178" s="20">
        <f t="shared" si="8"/>
        <v>0.28483473929334208</v>
      </c>
      <c r="Z178" s="20">
        <f t="shared" si="9"/>
        <v>0.28483473929334208</v>
      </c>
      <c r="AA178" s="20">
        <f t="shared" si="10"/>
        <v>0.71516526070665798</v>
      </c>
      <c r="AB178" s="21">
        <f t="shared" si="11"/>
        <v>1</v>
      </c>
    </row>
    <row r="179" spans="1:28" ht="75" outlineLevel="2" x14ac:dyDescent="0.25">
      <c r="A179" s="15" t="s">
        <v>347</v>
      </c>
      <c r="B179" s="16" t="s">
        <v>263</v>
      </c>
      <c r="C179" s="16" t="s">
        <v>31</v>
      </c>
      <c r="D179" s="16" t="s">
        <v>54</v>
      </c>
      <c r="E179" s="16" t="s">
        <v>52</v>
      </c>
      <c r="F179" s="16" t="s">
        <v>33</v>
      </c>
      <c r="G179" s="16">
        <v>1112</v>
      </c>
      <c r="H179" s="16">
        <v>3410</v>
      </c>
      <c r="I179" s="17" t="s">
        <v>55</v>
      </c>
      <c r="J179" s="19">
        <v>2819201251</v>
      </c>
      <c r="K179" s="19">
        <v>2819201251</v>
      </c>
      <c r="L179" s="19">
        <v>0</v>
      </c>
      <c r="M179" s="19">
        <v>0</v>
      </c>
      <c r="N179" s="19">
        <v>0</v>
      </c>
      <c r="O179" s="19">
        <v>2819201251</v>
      </c>
      <c r="P179" s="19">
        <v>0</v>
      </c>
      <c r="Q179" s="19">
        <v>2029098043</v>
      </c>
      <c r="R179" s="19">
        <v>0</v>
      </c>
      <c r="S179" s="19">
        <v>790103208</v>
      </c>
      <c r="T179" s="19">
        <v>790103208</v>
      </c>
      <c r="U179" s="19">
        <v>0</v>
      </c>
      <c r="V179" s="19">
        <v>0</v>
      </c>
      <c r="W179" s="19">
        <v>0</v>
      </c>
      <c r="X179" s="19">
        <v>0</v>
      </c>
      <c r="Y179" s="20">
        <f t="shared" si="8"/>
        <v>0.28025782399172183</v>
      </c>
      <c r="Z179" s="20">
        <f t="shared" si="9"/>
        <v>0.28025782399172183</v>
      </c>
      <c r="AA179" s="20">
        <f t="shared" si="10"/>
        <v>0.71974217600827817</v>
      </c>
      <c r="AB179" s="21">
        <f t="shared" si="11"/>
        <v>1</v>
      </c>
    </row>
    <row r="180" spans="1:28" ht="75" outlineLevel="2" x14ac:dyDescent="0.25">
      <c r="A180" s="15" t="s">
        <v>347</v>
      </c>
      <c r="B180" s="16" t="s">
        <v>264</v>
      </c>
      <c r="C180" s="16" t="s">
        <v>31</v>
      </c>
      <c r="D180" s="16" t="s">
        <v>54</v>
      </c>
      <c r="E180" s="16" t="s">
        <v>52</v>
      </c>
      <c r="F180" s="16" t="s">
        <v>33</v>
      </c>
      <c r="G180" s="16">
        <v>1112</v>
      </c>
      <c r="H180" s="16">
        <v>3420</v>
      </c>
      <c r="I180" s="17" t="s">
        <v>55</v>
      </c>
      <c r="J180" s="19">
        <v>1360658838</v>
      </c>
      <c r="K180" s="19">
        <v>1360658838</v>
      </c>
      <c r="L180" s="19">
        <v>0</v>
      </c>
      <c r="M180" s="19">
        <v>0</v>
      </c>
      <c r="N180" s="19">
        <v>0</v>
      </c>
      <c r="O180" s="19">
        <v>1360658838</v>
      </c>
      <c r="P180" s="19">
        <v>0</v>
      </c>
      <c r="Q180" s="19">
        <v>977159793</v>
      </c>
      <c r="R180" s="19">
        <v>0</v>
      </c>
      <c r="S180" s="19">
        <v>383499045</v>
      </c>
      <c r="T180" s="19">
        <v>383499045</v>
      </c>
      <c r="U180" s="19">
        <v>0</v>
      </c>
      <c r="V180" s="19">
        <v>0</v>
      </c>
      <c r="W180" s="19">
        <v>0</v>
      </c>
      <c r="X180" s="19">
        <v>0</v>
      </c>
      <c r="Y180" s="20">
        <f t="shared" si="8"/>
        <v>0.2818480535236122</v>
      </c>
      <c r="Z180" s="20">
        <f t="shared" si="9"/>
        <v>0.2818480535236122</v>
      </c>
      <c r="AA180" s="20">
        <f t="shared" si="10"/>
        <v>0.7181519464763878</v>
      </c>
      <c r="AB180" s="21">
        <f t="shared" si="11"/>
        <v>1</v>
      </c>
    </row>
    <row r="181" spans="1:28" ht="75" outlineLevel="2" x14ac:dyDescent="0.25">
      <c r="A181" s="15" t="s">
        <v>347</v>
      </c>
      <c r="B181" s="16" t="s">
        <v>288</v>
      </c>
      <c r="C181" s="16" t="s">
        <v>31</v>
      </c>
      <c r="D181" s="16" t="s">
        <v>54</v>
      </c>
      <c r="E181" s="16" t="s">
        <v>52</v>
      </c>
      <c r="F181" s="16" t="s">
        <v>33</v>
      </c>
      <c r="G181" s="16">
        <v>1112</v>
      </c>
      <c r="H181" s="16">
        <v>3420</v>
      </c>
      <c r="I181" s="17" t="s">
        <v>55</v>
      </c>
      <c r="J181" s="19">
        <v>830468649</v>
      </c>
      <c r="K181" s="19">
        <v>830468649</v>
      </c>
      <c r="L181" s="19">
        <v>0</v>
      </c>
      <c r="M181" s="19">
        <v>0</v>
      </c>
      <c r="N181" s="19">
        <v>0</v>
      </c>
      <c r="O181" s="19">
        <v>830468649</v>
      </c>
      <c r="P181" s="19">
        <v>0</v>
      </c>
      <c r="Q181" s="19">
        <v>599455826</v>
      </c>
      <c r="R181" s="19">
        <v>0</v>
      </c>
      <c r="S181" s="19">
        <v>231012823</v>
      </c>
      <c r="T181" s="19">
        <v>231012823</v>
      </c>
      <c r="U181" s="19">
        <v>0</v>
      </c>
      <c r="V181" s="19">
        <v>0</v>
      </c>
      <c r="W181" s="19">
        <v>0</v>
      </c>
      <c r="X181" s="19">
        <v>0</v>
      </c>
      <c r="Y181" s="20">
        <f t="shared" si="8"/>
        <v>0.27817163631423247</v>
      </c>
      <c r="Z181" s="20">
        <f t="shared" si="9"/>
        <v>0.27817163631423247</v>
      </c>
      <c r="AA181" s="20">
        <f t="shared" si="10"/>
        <v>0.72182836368576753</v>
      </c>
      <c r="AB181" s="21">
        <f t="shared" si="11"/>
        <v>1</v>
      </c>
    </row>
    <row r="182" spans="1:28" ht="75" outlineLevel="2" x14ac:dyDescent="0.25">
      <c r="A182" s="15" t="s">
        <v>347</v>
      </c>
      <c r="B182" s="16" t="s">
        <v>423</v>
      </c>
      <c r="C182" s="16" t="s">
        <v>31</v>
      </c>
      <c r="D182" s="16" t="s">
        <v>54</v>
      </c>
      <c r="E182" s="16" t="s">
        <v>52</v>
      </c>
      <c r="F182" s="16" t="s">
        <v>33</v>
      </c>
      <c r="G182" s="16">
        <v>1112</v>
      </c>
      <c r="H182" s="16">
        <v>3480</v>
      </c>
      <c r="I182" s="17" t="s">
        <v>55</v>
      </c>
      <c r="J182" s="19">
        <v>598126603</v>
      </c>
      <c r="K182" s="19">
        <v>598126603</v>
      </c>
      <c r="L182" s="19">
        <v>0</v>
      </c>
      <c r="M182" s="19">
        <v>0</v>
      </c>
      <c r="N182" s="19">
        <v>0</v>
      </c>
      <c r="O182" s="19">
        <v>598126603</v>
      </c>
      <c r="P182" s="19">
        <v>0</v>
      </c>
      <c r="Q182" s="19">
        <v>428675666</v>
      </c>
      <c r="R182" s="19">
        <v>0</v>
      </c>
      <c r="S182" s="19">
        <v>169450937</v>
      </c>
      <c r="T182" s="19">
        <v>169450937</v>
      </c>
      <c r="U182" s="19">
        <v>0</v>
      </c>
      <c r="V182" s="19">
        <v>0</v>
      </c>
      <c r="W182" s="19">
        <v>0</v>
      </c>
      <c r="X182" s="19">
        <v>0</v>
      </c>
      <c r="Y182" s="20">
        <f t="shared" si="8"/>
        <v>0.28330279266979869</v>
      </c>
      <c r="Z182" s="20">
        <f t="shared" si="9"/>
        <v>0.28330279266979869</v>
      </c>
      <c r="AA182" s="20">
        <f t="shared" si="10"/>
        <v>0.71669720733020126</v>
      </c>
      <c r="AB182" s="21">
        <f t="shared" si="11"/>
        <v>1</v>
      </c>
    </row>
    <row r="183" spans="1:28" ht="75" outlineLevel="2" x14ac:dyDescent="0.25">
      <c r="A183" s="15" t="s">
        <v>347</v>
      </c>
      <c r="B183" s="16" t="s">
        <v>442</v>
      </c>
      <c r="C183" s="16" t="s">
        <v>31</v>
      </c>
      <c r="D183" s="16" t="s">
        <v>54</v>
      </c>
      <c r="E183" s="16" t="s">
        <v>52</v>
      </c>
      <c r="F183" s="16" t="s">
        <v>33</v>
      </c>
      <c r="G183" s="16">
        <v>1112</v>
      </c>
      <c r="H183" s="16">
        <v>3480</v>
      </c>
      <c r="I183" s="17" t="s">
        <v>55</v>
      </c>
      <c r="J183" s="19">
        <v>388581267</v>
      </c>
      <c r="K183" s="19">
        <v>388581267</v>
      </c>
      <c r="L183" s="19">
        <v>0</v>
      </c>
      <c r="M183" s="19">
        <v>0</v>
      </c>
      <c r="N183" s="19">
        <v>0</v>
      </c>
      <c r="O183" s="19">
        <v>388581267</v>
      </c>
      <c r="P183" s="19">
        <v>0</v>
      </c>
      <c r="Q183" s="19">
        <v>288065061</v>
      </c>
      <c r="R183" s="19">
        <v>0</v>
      </c>
      <c r="S183" s="19">
        <v>100516206</v>
      </c>
      <c r="T183" s="19">
        <v>100516206</v>
      </c>
      <c r="U183" s="19">
        <v>0</v>
      </c>
      <c r="V183" s="19">
        <v>0</v>
      </c>
      <c r="W183" s="19">
        <v>0</v>
      </c>
      <c r="X183" s="19">
        <v>0</v>
      </c>
      <c r="Y183" s="20">
        <f t="shared" si="8"/>
        <v>0.25867486298561065</v>
      </c>
      <c r="Z183" s="20">
        <f t="shared" si="9"/>
        <v>0.25867486298561065</v>
      </c>
      <c r="AA183" s="20">
        <f t="shared" si="10"/>
        <v>0.74132513701438929</v>
      </c>
      <c r="AB183" s="21">
        <f t="shared" si="11"/>
        <v>1</v>
      </c>
    </row>
    <row r="184" spans="1:28" outlineLevel="1" x14ac:dyDescent="0.25">
      <c r="A184" s="37"/>
      <c r="B184" s="37"/>
      <c r="C184" s="37"/>
      <c r="D184" s="45" t="s">
        <v>485</v>
      </c>
      <c r="E184" s="37"/>
      <c r="F184" s="37"/>
      <c r="G184" s="37"/>
      <c r="H184" s="37"/>
      <c r="I184" s="38"/>
      <c r="J184" s="39">
        <f>SUBTOTAL(9,J169:J183)</f>
        <v>6283593947</v>
      </c>
      <c r="K184" s="40">
        <f>SUBTOTAL(9,K169:K183)</f>
        <v>6283593947</v>
      </c>
      <c r="L184" s="40">
        <f>SUBTOTAL(9,L169:L183)</f>
        <v>0</v>
      </c>
      <c r="M184" s="40">
        <f>SUBTOTAL(9,M169:M183)</f>
        <v>0</v>
      </c>
      <c r="N184" s="40">
        <f>SUBTOTAL(9,N169:N183)</f>
        <v>0</v>
      </c>
      <c r="O184" s="40">
        <f>SUBTOTAL(9,O169:O183)</f>
        <v>6283593947</v>
      </c>
      <c r="P184" s="40">
        <f>SUBTOTAL(9,P169:P183)</f>
        <v>0</v>
      </c>
      <c r="Q184" s="40">
        <f>SUBTOTAL(9,Q169:Q183)</f>
        <v>4526434902</v>
      </c>
      <c r="R184" s="40">
        <f>SUBTOTAL(9,R169:R183)</f>
        <v>0</v>
      </c>
      <c r="S184" s="40">
        <f>SUBTOTAL(9,S169:S183)</f>
        <v>1757159045</v>
      </c>
      <c r="T184" s="40">
        <f>SUBTOTAL(9,T169:T183)</f>
        <v>1757159045</v>
      </c>
      <c r="U184" s="40">
        <f>SUBTOTAL(9,U169:U183)</f>
        <v>0</v>
      </c>
      <c r="V184" s="40">
        <f>SUBTOTAL(9,V169:V183)</f>
        <v>0</v>
      </c>
      <c r="W184" s="40">
        <f>SUBTOTAL(9,W169:W183)</f>
        <v>0</v>
      </c>
      <c r="X184" s="40">
        <f>SUBTOTAL(9,X169:X183)</f>
        <v>0</v>
      </c>
      <c r="Y184" s="41">
        <f t="shared" si="8"/>
        <v>0.27964236069692683</v>
      </c>
      <c r="Z184" s="41">
        <f t="shared" si="9"/>
        <v>0.27964236069692683</v>
      </c>
      <c r="AA184" s="41">
        <f t="shared" si="10"/>
        <v>0.72035763930307317</v>
      </c>
      <c r="AB184" s="41">
        <f t="shared" si="11"/>
        <v>1</v>
      </c>
    </row>
    <row r="185" spans="1:28" ht="120" outlineLevel="2" x14ac:dyDescent="0.25">
      <c r="A185" s="15" t="s">
        <v>29</v>
      </c>
      <c r="B185" s="16" t="s">
        <v>30</v>
      </c>
      <c r="C185" s="16" t="s">
        <v>31</v>
      </c>
      <c r="D185" s="16" t="s">
        <v>56</v>
      </c>
      <c r="E185" s="16" t="s">
        <v>52</v>
      </c>
      <c r="F185" s="16" t="s">
        <v>33</v>
      </c>
      <c r="G185" s="16">
        <v>1112</v>
      </c>
      <c r="H185" s="16">
        <v>3480</v>
      </c>
      <c r="I185" s="17" t="s">
        <v>57</v>
      </c>
      <c r="J185" s="19">
        <v>134100416</v>
      </c>
      <c r="K185" s="19">
        <v>129100416</v>
      </c>
      <c r="L185" s="19">
        <v>0</v>
      </c>
      <c r="M185" s="19">
        <v>0</v>
      </c>
      <c r="N185" s="19">
        <v>0</v>
      </c>
      <c r="O185" s="19">
        <v>129100416</v>
      </c>
      <c r="P185" s="19">
        <v>0</v>
      </c>
      <c r="Q185" s="19">
        <v>97719952</v>
      </c>
      <c r="R185" s="19">
        <v>0</v>
      </c>
      <c r="S185" s="19">
        <v>31380464</v>
      </c>
      <c r="T185" s="19">
        <v>31380464</v>
      </c>
      <c r="U185" s="19">
        <v>0</v>
      </c>
      <c r="V185" s="19">
        <v>0</v>
      </c>
      <c r="W185" s="19">
        <v>0</v>
      </c>
      <c r="X185" s="19">
        <v>0</v>
      </c>
      <c r="Y185" s="20">
        <f t="shared" si="8"/>
        <v>0.24307020048641825</v>
      </c>
      <c r="Z185" s="20">
        <f t="shared" si="9"/>
        <v>0.24307020048641825</v>
      </c>
      <c r="AA185" s="20">
        <f t="shared" si="10"/>
        <v>0.75692979951358175</v>
      </c>
      <c r="AB185" s="21">
        <f t="shared" si="11"/>
        <v>1</v>
      </c>
    </row>
    <row r="186" spans="1:28" ht="120" outlineLevel="2" x14ac:dyDescent="0.25">
      <c r="A186" s="15" t="s">
        <v>198</v>
      </c>
      <c r="B186" s="16" t="s">
        <v>30</v>
      </c>
      <c r="C186" s="16" t="s">
        <v>31</v>
      </c>
      <c r="D186" s="16" t="s">
        <v>56</v>
      </c>
      <c r="E186" s="16" t="s">
        <v>52</v>
      </c>
      <c r="F186" s="16" t="s">
        <v>33</v>
      </c>
      <c r="G186" s="16">
        <v>1112</v>
      </c>
      <c r="H186" s="16">
        <v>3480</v>
      </c>
      <c r="I186" s="17" t="s">
        <v>57</v>
      </c>
      <c r="J186" s="19">
        <v>201756587</v>
      </c>
      <c r="K186" s="19">
        <v>192256587</v>
      </c>
      <c r="L186" s="19">
        <v>0</v>
      </c>
      <c r="M186" s="19">
        <v>0</v>
      </c>
      <c r="N186" s="19">
        <v>0</v>
      </c>
      <c r="O186" s="19">
        <v>192256587</v>
      </c>
      <c r="P186" s="19">
        <v>0</v>
      </c>
      <c r="Q186" s="19">
        <v>142856920</v>
      </c>
      <c r="R186" s="19">
        <v>0</v>
      </c>
      <c r="S186" s="19">
        <v>49399667</v>
      </c>
      <c r="T186" s="19">
        <v>49399667</v>
      </c>
      <c r="U186" s="19">
        <v>0</v>
      </c>
      <c r="V186" s="19">
        <v>0</v>
      </c>
      <c r="W186" s="19">
        <v>0</v>
      </c>
      <c r="X186" s="19">
        <v>0</v>
      </c>
      <c r="Y186" s="20">
        <f t="shared" si="8"/>
        <v>0.25694655132934408</v>
      </c>
      <c r="Z186" s="20">
        <f t="shared" si="9"/>
        <v>0.25694655132934408</v>
      </c>
      <c r="AA186" s="20">
        <f t="shared" si="10"/>
        <v>0.74305344867065592</v>
      </c>
      <c r="AB186" s="21">
        <f t="shared" si="11"/>
        <v>1</v>
      </c>
    </row>
    <row r="187" spans="1:28" ht="120" outlineLevel="2" x14ac:dyDescent="0.25">
      <c r="A187" s="15" t="s">
        <v>262</v>
      </c>
      <c r="B187" s="16" t="s">
        <v>263</v>
      </c>
      <c r="C187" s="16" t="s">
        <v>31</v>
      </c>
      <c r="D187" s="16" t="s">
        <v>56</v>
      </c>
      <c r="E187" s="16" t="s">
        <v>52</v>
      </c>
      <c r="F187" s="16" t="s">
        <v>33</v>
      </c>
      <c r="G187" s="16">
        <v>1112</v>
      </c>
      <c r="H187" s="16">
        <v>3480</v>
      </c>
      <c r="I187" s="17" t="s">
        <v>57</v>
      </c>
      <c r="J187" s="19">
        <v>5020513</v>
      </c>
      <c r="K187" s="19">
        <v>5020513</v>
      </c>
      <c r="L187" s="19">
        <v>0</v>
      </c>
      <c r="M187" s="19">
        <v>0</v>
      </c>
      <c r="N187" s="19">
        <v>0</v>
      </c>
      <c r="O187" s="19">
        <v>5020513</v>
      </c>
      <c r="P187" s="19">
        <v>0</v>
      </c>
      <c r="Q187" s="19">
        <v>3673075</v>
      </c>
      <c r="R187" s="19">
        <v>0</v>
      </c>
      <c r="S187" s="19">
        <v>1347438</v>
      </c>
      <c r="T187" s="19">
        <v>1347438</v>
      </c>
      <c r="U187" s="19">
        <v>0</v>
      </c>
      <c r="V187" s="19">
        <v>0</v>
      </c>
      <c r="W187" s="19">
        <v>0</v>
      </c>
      <c r="X187" s="19">
        <v>0</v>
      </c>
      <c r="Y187" s="20">
        <f t="shared" si="8"/>
        <v>0.26838651747341358</v>
      </c>
      <c r="Z187" s="20">
        <f t="shared" si="9"/>
        <v>0.26838651747341358</v>
      </c>
      <c r="AA187" s="20">
        <f t="shared" si="10"/>
        <v>0.73161348252658642</v>
      </c>
      <c r="AB187" s="21">
        <f t="shared" si="11"/>
        <v>1</v>
      </c>
    </row>
    <row r="188" spans="1:28" ht="120" outlineLevel="2" x14ac:dyDescent="0.25">
      <c r="A188" s="15" t="s">
        <v>262</v>
      </c>
      <c r="B188" s="16" t="s">
        <v>264</v>
      </c>
      <c r="C188" s="16" t="s">
        <v>31</v>
      </c>
      <c r="D188" s="16" t="s">
        <v>56</v>
      </c>
      <c r="E188" s="16" t="s">
        <v>52</v>
      </c>
      <c r="F188" s="16" t="s">
        <v>33</v>
      </c>
      <c r="G188" s="16">
        <v>1112</v>
      </c>
      <c r="H188" s="16">
        <v>3480</v>
      </c>
      <c r="I188" s="17" t="s">
        <v>57</v>
      </c>
      <c r="J188" s="19">
        <v>93695230</v>
      </c>
      <c r="K188" s="19">
        <v>85495230</v>
      </c>
      <c r="L188" s="19">
        <v>0</v>
      </c>
      <c r="M188" s="19">
        <v>0</v>
      </c>
      <c r="N188" s="19">
        <v>0</v>
      </c>
      <c r="O188" s="19">
        <v>85495230</v>
      </c>
      <c r="P188" s="19">
        <v>0</v>
      </c>
      <c r="Q188" s="19">
        <v>64444955</v>
      </c>
      <c r="R188" s="19">
        <v>0</v>
      </c>
      <c r="S188" s="19">
        <v>21050275</v>
      </c>
      <c r="T188" s="19">
        <v>21050275</v>
      </c>
      <c r="U188" s="19">
        <v>0</v>
      </c>
      <c r="V188" s="19">
        <v>0</v>
      </c>
      <c r="W188" s="19">
        <v>0</v>
      </c>
      <c r="X188" s="19">
        <v>0</v>
      </c>
      <c r="Y188" s="20">
        <f t="shared" si="8"/>
        <v>0.24621578303257385</v>
      </c>
      <c r="Z188" s="20">
        <f t="shared" si="9"/>
        <v>0.24621578303257385</v>
      </c>
      <c r="AA188" s="20">
        <f t="shared" si="10"/>
        <v>0.75378421696742615</v>
      </c>
      <c r="AB188" s="21">
        <f t="shared" si="11"/>
        <v>1</v>
      </c>
    </row>
    <row r="189" spans="1:28" ht="120" outlineLevel="2" x14ac:dyDescent="0.25">
      <c r="A189" s="15" t="s">
        <v>262</v>
      </c>
      <c r="B189" s="16" t="s">
        <v>288</v>
      </c>
      <c r="C189" s="16" t="s">
        <v>31</v>
      </c>
      <c r="D189" s="16" t="s">
        <v>56</v>
      </c>
      <c r="E189" s="16" t="s">
        <v>52</v>
      </c>
      <c r="F189" s="16" t="s">
        <v>33</v>
      </c>
      <c r="G189" s="16">
        <v>1112</v>
      </c>
      <c r="H189" s="16">
        <v>3480</v>
      </c>
      <c r="I189" s="17" t="s">
        <v>57</v>
      </c>
      <c r="J189" s="19">
        <v>18536760</v>
      </c>
      <c r="K189" s="19">
        <v>18536760</v>
      </c>
      <c r="L189" s="19">
        <v>0</v>
      </c>
      <c r="M189" s="19">
        <v>0</v>
      </c>
      <c r="N189" s="19">
        <v>0</v>
      </c>
      <c r="O189" s="19">
        <v>18536760</v>
      </c>
      <c r="P189" s="19">
        <v>0</v>
      </c>
      <c r="Q189" s="19">
        <v>14188352</v>
      </c>
      <c r="R189" s="19">
        <v>0</v>
      </c>
      <c r="S189" s="19">
        <v>4348408</v>
      </c>
      <c r="T189" s="19">
        <v>4348408</v>
      </c>
      <c r="U189" s="19">
        <v>0</v>
      </c>
      <c r="V189" s="19">
        <v>0</v>
      </c>
      <c r="W189" s="19">
        <v>0</v>
      </c>
      <c r="X189" s="19">
        <v>0</v>
      </c>
      <c r="Y189" s="20">
        <f t="shared" si="8"/>
        <v>0.23458295840265506</v>
      </c>
      <c r="Z189" s="20">
        <f t="shared" si="9"/>
        <v>0.23458295840265506</v>
      </c>
      <c r="AA189" s="20">
        <f t="shared" si="10"/>
        <v>0.76541704159734492</v>
      </c>
      <c r="AB189" s="21">
        <f t="shared" si="11"/>
        <v>1</v>
      </c>
    </row>
    <row r="190" spans="1:28" ht="120" outlineLevel="2" x14ac:dyDescent="0.25">
      <c r="A190" s="15" t="s">
        <v>295</v>
      </c>
      <c r="B190" s="16" t="s">
        <v>30</v>
      </c>
      <c r="C190" s="16" t="s">
        <v>31</v>
      </c>
      <c r="D190" s="16" t="s">
        <v>56</v>
      </c>
      <c r="E190" s="16" t="s">
        <v>52</v>
      </c>
      <c r="F190" s="16" t="s">
        <v>33</v>
      </c>
      <c r="G190" s="16">
        <v>1112</v>
      </c>
      <c r="H190" s="16">
        <v>3480</v>
      </c>
      <c r="I190" s="17" t="s">
        <v>57</v>
      </c>
      <c r="J190" s="19">
        <v>32601754</v>
      </c>
      <c r="K190" s="19">
        <v>32601754</v>
      </c>
      <c r="L190" s="19">
        <v>0</v>
      </c>
      <c r="M190" s="19">
        <v>0</v>
      </c>
      <c r="N190" s="19">
        <v>0</v>
      </c>
      <c r="O190" s="19">
        <v>32601754</v>
      </c>
      <c r="P190" s="19">
        <v>0</v>
      </c>
      <c r="Q190" s="19">
        <v>23676451</v>
      </c>
      <c r="R190" s="19">
        <v>0</v>
      </c>
      <c r="S190" s="19">
        <v>8925303</v>
      </c>
      <c r="T190" s="19">
        <v>8925303</v>
      </c>
      <c r="U190" s="19">
        <v>0</v>
      </c>
      <c r="V190" s="19">
        <v>0</v>
      </c>
      <c r="W190" s="19">
        <v>0</v>
      </c>
      <c r="X190" s="19">
        <v>0</v>
      </c>
      <c r="Y190" s="20">
        <f t="shared" si="8"/>
        <v>0.27376757091044857</v>
      </c>
      <c r="Z190" s="20">
        <f t="shared" si="9"/>
        <v>0.27376757091044857</v>
      </c>
      <c r="AA190" s="20">
        <f t="shared" si="10"/>
        <v>0.72623242908955143</v>
      </c>
      <c r="AB190" s="21">
        <f t="shared" si="11"/>
        <v>1</v>
      </c>
    </row>
    <row r="191" spans="1:28" ht="120" outlineLevel="2" x14ac:dyDescent="0.25">
      <c r="A191" s="15" t="s">
        <v>303</v>
      </c>
      <c r="B191" s="16" t="s">
        <v>30</v>
      </c>
      <c r="C191" s="16" t="s">
        <v>31</v>
      </c>
      <c r="D191" s="16" t="s">
        <v>56</v>
      </c>
      <c r="E191" s="16" t="s">
        <v>52</v>
      </c>
      <c r="F191" s="16" t="s">
        <v>33</v>
      </c>
      <c r="G191" s="16">
        <v>1112</v>
      </c>
      <c r="H191" s="16">
        <v>3480</v>
      </c>
      <c r="I191" s="17" t="s">
        <v>57</v>
      </c>
      <c r="J191" s="19">
        <v>97318723</v>
      </c>
      <c r="K191" s="19">
        <v>97318723</v>
      </c>
      <c r="L191" s="19">
        <v>0</v>
      </c>
      <c r="M191" s="19">
        <v>0</v>
      </c>
      <c r="N191" s="19">
        <v>0</v>
      </c>
      <c r="O191" s="19">
        <v>97318723</v>
      </c>
      <c r="P191" s="19">
        <v>0</v>
      </c>
      <c r="Q191" s="19">
        <v>73003126</v>
      </c>
      <c r="R191" s="19">
        <v>0</v>
      </c>
      <c r="S191" s="19">
        <v>24315597</v>
      </c>
      <c r="T191" s="19">
        <v>24315597</v>
      </c>
      <c r="U191" s="19">
        <v>0</v>
      </c>
      <c r="V191" s="19">
        <v>0</v>
      </c>
      <c r="W191" s="19">
        <v>0</v>
      </c>
      <c r="X191" s="19">
        <v>0</v>
      </c>
      <c r="Y191" s="20">
        <f t="shared" si="8"/>
        <v>0.24985528221532458</v>
      </c>
      <c r="Z191" s="20">
        <f t="shared" si="9"/>
        <v>0.24985528221532458</v>
      </c>
      <c r="AA191" s="20">
        <f t="shared" si="10"/>
        <v>0.7501447177846754</v>
      </c>
      <c r="AB191" s="21">
        <f t="shared" si="11"/>
        <v>1</v>
      </c>
    </row>
    <row r="192" spans="1:28" ht="120" outlineLevel="2" x14ac:dyDescent="0.25">
      <c r="A192" s="15" t="s">
        <v>309</v>
      </c>
      <c r="B192" s="16" t="s">
        <v>30</v>
      </c>
      <c r="C192" s="16" t="s">
        <v>31</v>
      </c>
      <c r="D192" s="16" t="s">
        <v>56</v>
      </c>
      <c r="E192" s="16" t="s">
        <v>52</v>
      </c>
      <c r="F192" s="16" t="s">
        <v>33</v>
      </c>
      <c r="G192" s="16">
        <v>1112</v>
      </c>
      <c r="H192" s="16">
        <v>3480</v>
      </c>
      <c r="I192" s="17" t="s">
        <v>57</v>
      </c>
      <c r="J192" s="19">
        <v>24718634</v>
      </c>
      <c r="K192" s="19">
        <v>23318634</v>
      </c>
      <c r="L192" s="19">
        <v>0</v>
      </c>
      <c r="M192" s="19">
        <v>0</v>
      </c>
      <c r="N192" s="19">
        <v>0</v>
      </c>
      <c r="O192" s="19">
        <v>23318634</v>
      </c>
      <c r="P192" s="19">
        <v>0</v>
      </c>
      <c r="Q192" s="19">
        <v>17765010</v>
      </c>
      <c r="R192" s="19">
        <v>0</v>
      </c>
      <c r="S192" s="19">
        <v>5553624</v>
      </c>
      <c r="T192" s="19">
        <v>5553624</v>
      </c>
      <c r="U192" s="19">
        <v>0</v>
      </c>
      <c r="V192" s="19">
        <v>0</v>
      </c>
      <c r="W192" s="19">
        <v>0</v>
      </c>
      <c r="X192" s="19">
        <v>0</v>
      </c>
      <c r="Y192" s="20">
        <f t="shared" si="8"/>
        <v>0.23816249270862092</v>
      </c>
      <c r="Z192" s="20">
        <f t="shared" si="9"/>
        <v>0.23816249270862092</v>
      </c>
      <c r="AA192" s="20">
        <f t="shared" si="10"/>
        <v>0.76183750729137911</v>
      </c>
      <c r="AB192" s="21">
        <f t="shared" si="11"/>
        <v>1</v>
      </c>
    </row>
    <row r="193" spans="1:28" ht="120" outlineLevel="2" x14ac:dyDescent="0.25">
      <c r="A193" s="15" t="s">
        <v>312</v>
      </c>
      <c r="B193" s="16" t="s">
        <v>30</v>
      </c>
      <c r="C193" s="16" t="s">
        <v>31</v>
      </c>
      <c r="D193" s="16" t="s">
        <v>56</v>
      </c>
      <c r="E193" s="16" t="s">
        <v>52</v>
      </c>
      <c r="F193" s="16" t="s">
        <v>33</v>
      </c>
      <c r="G193" s="16">
        <v>1112</v>
      </c>
      <c r="H193" s="16">
        <v>3480</v>
      </c>
      <c r="I193" s="17" t="s">
        <v>57</v>
      </c>
      <c r="J193" s="19">
        <v>251135010</v>
      </c>
      <c r="K193" s="19">
        <v>219135010</v>
      </c>
      <c r="L193" s="19">
        <v>0</v>
      </c>
      <c r="M193" s="19">
        <v>0</v>
      </c>
      <c r="N193" s="19">
        <v>0</v>
      </c>
      <c r="O193" s="19">
        <v>219135010</v>
      </c>
      <c r="P193" s="19">
        <v>0</v>
      </c>
      <c r="Q193" s="19">
        <v>163769305</v>
      </c>
      <c r="R193" s="19">
        <v>0</v>
      </c>
      <c r="S193" s="19">
        <v>55365705</v>
      </c>
      <c r="T193" s="19">
        <v>55365705</v>
      </c>
      <c r="U193" s="19">
        <v>0</v>
      </c>
      <c r="V193" s="19">
        <v>0</v>
      </c>
      <c r="W193" s="19">
        <v>0</v>
      </c>
      <c r="X193" s="19">
        <v>0</v>
      </c>
      <c r="Y193" s="20">
        <f t="shared" si="8"/>
        <v>0.25265568016721746</v>
      </c>
      <c r="Z193" s="20">
        <f t="shared" si="9"/>
        <v>0.25265568016721746</v>
      </c>
      <c r="AA193" s="20">
        <f t="shared" si="10"/>
        <v>0.74734431983278249</v>
      </c>
      <c r="AB193" s="21">
        <f t="shared" si="11"/>
        <v>1</v>
      </c>
    </row>
    <row r="194" spans="1:28" ht="120" outlineLevel="2" x14ac:dyDescent="0.25">
      <c r="A194" s="15" t="s">
        <v>317</v>
      </c>
      <c r="B194" s="16" t="s">
        <v>30</v>
      </c>
      <c r="C194" s="16" t="s">
        <v>31</v>
      </c>
      <c r="D194" s="16" t="s">
        <v>56</v>
      </c>
      <c r="E194" s="16" t="s">
        <v>52</v>
      </c>
      <c r="F194" s="16" t="s">
        <v>33</v>
      </c>
      <c r="G194" s="16">
        <v>1112</v>
      </c>
      <c r="H194" s="16">
        <v>3460</v>
      </c>
      <c r="I194" s="17" t="s">
        <v>57</v>
      </c>
      <c r="J194" s="19">
        <v>20466693</v>
      </c>
      <c r="K194" s="19">
        <v>20466693</v>
      </c>
      <c r="L194" s="19">
        <v>0</v>
      </c>
      <c r="M194" s="19">
        <v>0</v>
      </c>
      <c r="N194" s="19">
        <v>0</v>
      </c>
      <c r="O194" s="19">
        <v>20466693</v>
      </c>
      <c r="P194" s="19">
        <v>0</v>
      </c>
      <c r="Q194" s="19">
        <v>16391440</v>
      </c>
      <c r="R194" s="19">
        <v>0</v>
      </c>
      <c r="S194" s="19">
        <v>4075253</v>
      </c>
      <c r="T194" s="19">
        <v>4075253</v>
      </c>
      <c r="U194" s="19">
        <v>0</v>
      </c>
      <c r="V194" s="19">
        <v>0</v>
      </c>
      <c r="W194" s="19">
        <v>0</v>
      </c>
      <c r="X194" s="19">
        <v>0</v>
      </c>
      <c r="Y194" s="20">
        <f t="shared" si="8"/>
        <v>0.1991163398991718</v>
      </c>
      <c r="Z194" s="20">
        <f t="shared" si="9"/>
        <v>0.1991163398991718</v>
      </c>
      <c r="AA194" s="20">
        <f t="shared" si="10"/>
        <v>0.80088366010082823</v>
      </c>
      <c r="AB194" s="21">
        <f t="shared" si="11"/>
        <v>1</v>
      </c>
    </row>
    <row r="195" spans="1:28" ht="120" outlineLevel="2" x14ac:dyDescent="0.25">
      <c r="A195" s="15" t="s">
        <v>347</v>
      </c>
      <c r="B195" s="16" t="s">
        <v>263</v>
      </c>
      <c r="C195" s="16" t="s">
        <v>31</v>
      </c>
      <c r="D195" s="16" t="s">
        <v>56</v>
      </c>
      <c r="E195" s="16" t="s">
        <v>52</v>
      </c>
      <c r="F195" s="16" t="s">
        <v>33</v>
      </c>
      <c r="G195" s="16">
        <v>1112</v>
      </c>
      <c r="H195" s="16">
        <v>3410</v>
      </c>
      <c r="I195" s="17" t="s">
        <v>57</v>
      </c>
      <c r="J195" s="19">
        <v>3608776568</v>
      </c>
      <c r="K195" s="19">
        <v>3239490244</v>
      </c>
      <c r="L195" s="19">
        <v>0</v>
      </c>
      <c r="M195" s="19">
        <v>0</v>
      </c>
      <c r="N195" s="19">
        <v>0</v>
      </c>
      <c r="O195" s="19">
        <v>3239490244</v>
      </c>
      <c r="P195" s="19">
        <v>0</v>
      </c>
      <c r="Q195" s="19">
        <v>2600313182</v>
      </c>
      <c r="R195" s="19">
        <v>0</v>
      </c>
      <c r="S195" s="19">
        <v>639177062</v>
      </c>
      <c r="T195" s="19">
        <v>639177062</v>
      </c>
      <c r="U195" s="19">
        <v>0</v>
      </c>
      <c r="V195" s="19">
        <v>0</v>
      </c>
      <c r="W195" s="19">
        <v>0</v>
      </c>
      <c r="X195" s="19">
        <v>0</v>
      </c>
      <c r="Y195" s="20">
        <f t="shared" si="8"/>
        <v>0.19730791385584429</v>
      </c>
      <c r="Z195" s="20">
        <f t="shared" si="9"/>
        <v>0.19730791385584429</v>
      </c>
      <c r="AA195" s="20">
        <f t="shared" si="10"/>
        <v>0.80269208614415566</v>
      </c>
      <c r="AB195" s="21">
        <f t="shared" si="11"/>
        <v>1</v>
      </c>
    </row>
    <row r="196" spans="1:28" ht="120" outlineLevel="2" x14ac:dyDescent="0.25">
      <c r="A196" s="15" t="s">
        <v>347</v>
      </c>
      <c r="B196" s="16" t="s">
        <v>264</v>
      </c>
      <c r="C196" s="16" t="s">
        <v>31</v>
      </c>
      <c r="D196" s="16" t="s">
        <v>56</v>
      </c>
      <c r="E196" s="16" t="s">
        <v>52</v>
      </c>
      <c r="F196" s="16" t="s">
        <v>33</v>
      </c>
      <c r="G196" s="16">
        <v>1112</v>
      </c>
      <c r="H196" s="16">
        <v>3420</v>
      </c>
      <c r="I196" s="17" t="s">
        <v>57</v>
      </c>
      <c r="J196" s="19">
        <v>1475128310</v>
      </c>
      <c r="K196" s="19">
        <v>1475128310</v>
      </c>
      <c r="L196" s="19">
        <v>0</v>
      </c>
      <c r="M196" s="19">
        <v>0</v>
      </c>
      <c r="N196" s="19">
        <v>0</v>
      </c>
      <c r="O196" s="19">
        <v>1475128310</v>
      </c>
      <c r="P196" s="19">
        <v>0</v>
      </c>
      <c r="Q196" s="19">
        <v>1194058233</v>
      </c>
      <c r="R196" s="19">
        <v>0</v>
      </c>
      <c r="S196" s="19">
        <v>281070077</v>
      </c>
      <c r="T196" s="19">
        <v>281070077</v>
      </c>
      <c r="U196" s="19">
        <v>0</v>
      </c>
      <c r="V196" s="19">
        <v>0</v>
      </c>
      <c r="W196" s="19">
        <v>0</v>
      </c>
      <c r="X196" s="19">
        <v>0</v>
      </c>
      <c r="Y196" s="20">
        <f t="shared" si="8"/>
        <v>0.1905394094158494</v>
      </c>
      <c r="Z196" s="20">
        <f t="shared" si="9"/>
        <v>0.1905394094158494</v>
      </c>
      <c r="AA196" s="20">
        <f t="shared" si="10"/>
        <v>0.80946059058415065</v>
      </c>
      <c r="AB196" s="21">
        <f t="shared" si="11"/>
        <v>1</v>
      </c>
    </row>
    <row r="197" spans="1:28" ht="120" outlineLevel="2" x14ac:dyDescent="0.25">
      <c r="A197" s="15" t="s">
        <v>347</v>
      </c>
      <c r="B197" s="16" t="s">
        <v>288</v>
      </c>
      <c r="C197" s="16" t="s">
        <v>31</v>
      </c>
      <c r="D197" s="16" t="s">
        <v>56</v>
      </c>
      <c r="E197" s="16" t="s">
        <v>52</v>
      </c>
      <c r="F197" s="16" t="s">
        <v>33</v>
      </c>
      <c r="G197" s="16">
        <v>1112</v>
      </c>
      <c r="H197" s="16">
        <v>3420</v>
      </c>
      <c r="I197" s="17" t="s">
        <v>57</v>
      </c>
      <c r="J197" s="19">
        <v>762255996</v>
      </c>
      <c r="K197" s="19">
        <v>762255996</v>
      </c>
      <c r="L197" s="19">
        <v>0</v>
      </c>
      <c r="M197" s="19">
        <v>0</v>
      </c>
      <c r="N197" s="19">
        <v>0</v>
      </c>
      <c r="O197" s="19">
        <v>762255996</v>
      </c>
      <c r="P197" s="19">
        <v>0</v>
      </c>
      <c r="Q197" s="19">
        <v>617885750</v>
      </c>
      <c r="R197" s="19">
        <v>0</v>
      </c>
      <c r="S197" s="19">
        <v>144370246</v>
      </c>
      <c r="T197" s="19">
        <v>144370246</v>
      </c>
      <c r="U197" s="19">
        <v>0</v>
      </c>
      <c r="V197" s="19">
        <v>0</v>
      </c>
      <c r="W197" s="19">
        <v>0</v>
      </c>
      <c r="X197" s="19">
        <v>0</v>
      </c>
      <c r="Y197" s="20">
        <f t="shared" si="8"/>
        <v>0.18939863609810162</v>
      </c>
      <c r="Z197" s="20">
        <f t="shared" si="9"/>
        <v>0.18939863609810162</v>
      </c>
      <c r="AA197" s="20">
        <f t="shared" si="10"/>
        <v>0.81060136390189841</v>
      </c>
      <c r="AB197" s="21">
        <f t="shared" si="11"/>
        <v>1</v>
      </c>
    </row>
    <row r="198" spans="1:28" ht="120" outlineLevel="2" x14ac:dyDescent="0.25">
      <c r="A198" s="15" t="s">
        <v>347</v>
      </c>
      <c r="B198" s="16" t="s">
        <v>423</v>
      </c>
      <c r="C198" s="16" t="s">
        <v>31</v>
      </c>
      <c r="D198" s="16" t="s">
        <v>56</v>
      </c>
      <c r="E198" s="16" t="s">
        <v>52</v>
      </c>
      <c r="F198" s="16" t="s">
        <v>33</v>
      </c>
      <c r="G198" s="16">
        <v>1112</v>
      </c>
      <c r="H198" s="16">
        <v>3480</v>
      </c>
      <c r="I198" s="17" t="s">
        <v>57</v>
      </c>
      <c r="J198" s="19">
        <v>390914255</v>
      </c>
      <c r="K198" s="19">
        <v>390914255</v>
      </c>
      <c r="L198" s="19">
        <v>0</v>
      </c>
      <c r="M198" s="19">
        <v>0</v>
      </c>
      <c r="N198" s="19">
        <v>0</v>
      </c>
      <c r="O198" s="19">
        <v>390914255</v>
      </c>
      <c r="P198" s="19">
        <v>0</v>
      </c>
      <c r="Q198" s="19">
        <v>305923731</v>
      </c>
      <c r="R198" s="19">
        <v>0</v>
      </c>
      <c r="S198" s="19">
        <v>84990524</v>
      </c>
      <c r="T198" s="19">
        <v>84990524</v>
      </c>
      <c r="U198" s="19">
        <v>0</v>
      </c>
      <c r="V198" s="19">
        <v>0</v>
      </c>
      <c r="W198" s="19">
        <v>0</v>
      </c>
      <c r="X198" s="19">
        <v>0</v>
      </c>
      <c r="Y198" s="20">
        <f t="shared" si="8"/>
        <v>0.21741474738494762</v>
      </c>
      <c r="Z198" s="20">
        <f t="shared" si="9"/>
        <v>0.21741474738494762</v>
      </c>
      <c r="AA198" s="20">
        <f t="shared" si="10"/>
        <v>0.78258525261505241</v>
      </c>
      <c r="AB198" s="21">
        <f t="shared" si="11"/>
        <v>1</v>
      </c>
    </row>
    <row r="199" spans="1:28" ht="120" outlineLevel="2" x14ac:dyDescent="0.25">
      <c r="A199" s="15" t="s">
        <v>347</v>
      </c>
      <c r="B199" s="16" t="s">
        <v>442</v>
      </c>
      <c r="C199" s="16" t="s">
        <v>31</v>
      </c>
      <c r="D199" s="16" t="s">
        <v>56</v>
      </c>
      <c r="E199" s="16" t="s">
        <v>52</v>
      </c>
      <c r="F199" s="16" t="s">
        <v>33</v>
      </c>
      <c r="G199" s="16">
        <v>1112</v>
      </c>
      <c r="H199" s="16">
        <v>3480</v>
      </c>
      <c r="I199" s="17" t="s">
        <v>57</v>
      </c>
      <c r="J199" s="19">
        <v>241378882</v>
      </c>
      <c r="K199" s="19">
        <v>241378882</v>
      </c>
      <c r="L199" s="19">
        <v>0</v>
      </c>
      <c r="M199" s="19">
        <v>0</v>
      </c>
      <c r="N199" s="19">
        <v>0</v>
      </c>
      <c r="O199" s="19">
        <v>241378882</v>
      </c>
      <c r="P199" s="19">
        <v>0</v>
      </c>
      <c r="Q199" s="19">
        <v>201804103</v>
      </c>
      <c r="R199" s="19">
        <v>0</v>
      </c>
      <c r="S199" s="19">
        <v>39574779</v>
      </c>
      <c r="T199" s="19">
        <v>39574779</v>
      </c>
      <c r="U199" s="19">
        <v>0</v>
      </c>
      <c r="V199" s="19">
        <v>0</v>
      </c>
      <c r="W199" s="19">
        <v>0</v>
      </c>
      <c r="X199" s="19">
        <v>0</v>
      </c>
      <c r="Y199" s="20">
        <f t="shared" si="8"/>
        <v>0.1639529468033579</v>
      </c>
      <c r="Z199" s="20">
        <f t="shared" si="9"/>
        <v>0.1639529468033579</v>
      </c>
      <c r="AA199" s="20">
        <f t="shared" si="10"/>
        <v>0.83604705319664208</v>
      </c>
      <c r="AB199" s="21">
        <f t="shared" si="11"/>
        <v>1</v>
      </c>
    </row>
    <row r="200" spans="1:28" outlineLevel="1" x14ac:dyDescent="0.25">
      <c r="A200" s="37"/>
      <c r="B200" s="37"/>
      <c r="C200" s="37"/>
      <c r="D200" s="45" t="s">
        <v>486</v>
      </c>
      <c r="E200" s="37"/>
      <c r="F200" s="37"/>
      <c r="G200" s="37"/>
      <c r="H200" s="37"/>
      <c r="I200" s="38"/>
      <c r="J200" s="39">
        <f>SUBTOTAL(9,J185:J199)</f>
        <v>7357804331</v>
      </c>
      <c r="K200" s="40">
        <f>SUBTOTAL(9,K185:K199)</f>
        <v>6932418007</v>
      </c>
      <c r="L200" s="40">
        <f>SUBTOTAL(9,L185:L199)</f>
        <v>0</v>
      </c>
      <c r="M200" s="40">
        <f>SUBTOTAL(9,M185:M199)</f>
        <v>0</v>
      </c>
      <c r="N200" s="40">
        <f>SUBTOTAL(9,N185:N199)</f>
        <v>0</v>
      </c>
      <c r="O200" s="40">
        <f>SUBTOTAL(9,O185:O199)</f>
        <v>6932418007</v>
      </c>
      <c r="P200" s="40">
        <f>SUBTOTAL(9,P185:P199)</f>
        <v>0</v>
      </c>
      <c r="Q200" s="40">
        <f>SUBTOTAL(9,Q185:Q199)</f>
        <v>5537473585</v>
      </c>
      <c r="R200" s="40">
        <f>SUBTOTAL(9,R185:R199)</f>
        <v>0</v>
      </c>
      <c r="S200" s="40">
        <f>SUBTOTAL(9,S185:S199)</f>
        <v>1394944422</v>
      </c>
      <c r="T200" s="40">
        <f>SUBTOTAL(9,T185:T199)</f>
        <v>1394944422</v>
      </c>
      <c r="U200" s="40">
        <f>SUBTOTAL(9,U185:U199)</f>
        <v>0</v>
      </c>
      <c r="V200" s="40">
        <f>SUBTOTAL(9,V185:V199)</f>
        <v>0</v>
      </c>
      <c r="W200" s="40">
        <f>SUBTOTAL(9,W185:W199)</f>
        <v>0</v>
      </c>
      <c r="X200" s="40">
        <f>SUBTOTAL(9,X185:X199)</f>
        <v>0</v>
      </c>
      <c r="Y200" s="41">
        <f t="shared" si="8"/>
        <v>0.20122047178797595</v>
      </c>
      <c r="Z200" s="41">
        <f t="shared" si="9"/>
        <v>0.20122047178797595</v>
      </c>
      <c r="AA200" s="41">
        <f t="shared" si="10"/>
        <v>0.79877952821202403</v>
      </c>
      <c r="AB200" s="41">
        <f t="shared" si="11"/>
        <v>1</v>
      </c>
    </row>
    <row r="201" spans="1:28" ht="90" outlineLevel="2" x14ac:dyDescent="0.25">
      <c r="A201" s="15" t="s">
        <v>29</v>
      </c>
      <c r="B201" s="16" t="s">
        <v>30</v>
      </c>
      <c r="C201" s="16" t="s">
        <v>31</v>
      </c>
      <c r="D201" s="16" t="s">
        <v>58</v>
      </c>
      <c r="E201" s="16" t="s">
        <v>52</v>
      </c>
      <c r="F201" s="16" t="s">
        <v>33</v>
      </c>
      <c r="G201" s="16">
        <v>1112</v>
      </c>
      <c r="H201" s="16">
        <v>3480</v>
      </c>
      <c r="I201" s="17" t="s">
        <v>59</v>
      </c>
      <c r="J201" s="19">
        <v>207540813</v>
      </c>
      <c r="K201" s="19">
        <v>207540813</v>
      </c>
      <c r="L201" s="19">
        <v>0</v>
      </c>
      <c r="M201" s="19">
        <v>0</v>
      </c>
      <c r="N201" s="19">
        <v>0</v>
      </c>
      <c r="O201" s="19">
        <v>207540813</v>
      </c>
      <c r="P201" s="19">
        <v>0</v>
      </c>
      <c r="Q201" s="19">
        <v>146268818</v>
      </c>
      <c r="R201" s="19">
        <v>0</v>
      </c>
      <c r="S201" s="19">
        <v>61271995</v>
      </c>
      <c r="T201" s="19">
        <v>61271995</v>
      </c>
      <c r="U201" s="19">
        <v>0</v>
      </c>
      <c r="V201" s="19">
        <v>0</v>
      </c>
      <c r="W201" s="19">
        <v>0</v>
      </c>
      <c r="X201" s="19">
        <v>0</v>
      </c>
      <c r="Y201" s="20">
        <f t="shared" si="8"/>
        <v>0.29522865461647779</v>
      </c>
      <c r="Z201" s="20">
        <f t="shared" si="9"/>
        <v>0.29522865461647779</v>
      </c>
      <c r="AA201" s="20">
        <f t="shared" si="10"/>
        <v>0.70477134538352226</v>
      </c>
      <c r="AB201" s="21">
        <f t="shared" si="11"/>
        <v>1</v>
      </c>
    </row>
    <row r="202" spans="1:28" ht="90" outlineLevel="2" x14ac:dyDescent="0.25">
      <c r="A202" s="15" t="s">
        <v>198</v>
      </c>
      <c r="B202" s="16" t="s">
        <v>30</v>
      </c>
      <c r="C202" s="16" t="s">
        <v>31</v>
      </c>
      <c r="D202" s="16" t="s">
        <v>58</v>
      </c>
      <c r="E202" s="16" t="s">
        <v>52</v>
      </c>
      <c r="F202" s="16" t="s">
        <v>33</v>
      </c>
      <c r="G202" s="16">
        <v>1112</v>
      </c>
      <c r="H202" s="16">
        <v>3480</v>
      </c>
      <c r="I202" s="17" t="s">
        <v>59</v>
      </c>
      <c r="J202" s="19">
        <v>302879719</v>
      </c>
      <c r="K202" s="19">
        <v>302879719</v>
      </c>
      <c r="L202" s="19">
        <v>0</v>
      </c>
      <c r="M202" s="19">
        <v>0</v>
      </c>
      <c r="N202" s="19">
        <v>0</v>
      </c>
      <c r="O202" s="19">
        <v>302879719</v>
      </c>
      <c r="P202" s="19">
        <v>0</v>
      </c>
      <c r="Q202" s="19">
        <v>214904909</v>
      </c>
      <c r="R202" s="19">
        <v>0</v>
      </c>
      <c r="S202" s="19">
        <v>87974810</v>
      </c>
      <c r="T202" s="19">
        <v>87974810</v>
      </c>
      <c r="U202" s="19">
        <v>0</v>
      </c>
      <c r="V202" s="19">
        <v>0</v>
      </c>
      <c r="W202" s="19">
        <v>0</v>
      </c>
      <c r="X202" s="19">
        <v>0</v>
      </c>
      <c r="Y202" s="20">
        <f t="shared" si="8"/>
        <v>0.29046121110538931</v>
      </c>
      <c r="Z202" s="20">
        <f t="shared" si="9"/>
        <v>0.29046121110538931</v>
      </c>
      <c r="AA202" s="20">
        <f t="shared" si="10"/>
        <v>0.70953878889461064</v>
      </c>
      <c r="AB202" s="21">
        <f t="shared" si="11"/>
        <v>1</v>
      </c>
    </row>
    <row r="203" spans="1:28" ht="90" outlineLevel="2" x14ac:dyDescent="0.25">
      <c r="A203" s="15" t="s">
        <v>262</v>
      </c>
      <c r="B203" s="16" t="s">
        <v>263</v>
      </c>
      <c r="C203" s="16" t="s">
        <v>31</v>
      </c>
      <c r="D203" s="16" t="s">
        <v>58</v>
      </c>
      <c r="E203" s="16" t="s">
        <v>52</v>
      </c>
      <c r="F203" s="16" t="s">
        <v>33</v>
      </c>
      <c r="G203" s="16">
        <v>1112</v>
      </c>
      <c r="H203" s="16">
        <v>3480</v>
      </c>
      <c r="I203" s="17" t="s">
        <v>59</v>
      </c>
      <c r="J203" s="19">
        <v>9002761</v>
      </c>
      <c r="K203" s="19">
        <v>9002761</v>
      </c>
      <c r="L203" s="19">
        <v>0</v>
      </c>
      <c r="M203" s="19">
        <v>0</v>
      </c>
      <c r="N203" s="19">
        <v>0</v>
      </c>
      <c r="O203" s="19">
        <v>9002761</v>
      </c>
      <c r="P203" s="19">
        <v>0</v>
      </c>
      <c r="Q203" s="19">
        <v>6216515</v>
      </c>
      <c r="R203" s="19">
        <v>0</v>
      </c>
      <c r="S203" s="19">
        <v>2786246</v>
      </c>
      <c r="T203" s="19">
        <v>2786246</v>
      </c>
      <c r="U203" s="19">
        <v>0</v>
      </c>
      <c r="V203" s="19">
        <v>0</v>
      </c>
      <c r="W203" s="19">
        <v>0</v>
      </c>
      <c r="X203" s="19">
        <v>0</v>
      </c>
      <c r="Y203" s="20">
        <f t="shared" ref="Y203:Y266" si="12">IF($S203=0,0,$S203/$K203)</f>
        <v>0.30948794486491421</v>
      </c>
      <c r="Z203" s="20">
        <f t="shared" ref="Z203:Z266" si="13">IF($S203=0,0,$S203/$O203)</f>
        <v>0.30948794486491421</v>
      </c>
      <c r="AA203" s="20">
        <f t="shared" ref="AA203:AA266" si="14">((P203+Q203+R203)/(O203))</f>
        <v>0.69051205513508573</v>
      </c>
      <c r="AB203" s="21">
        <f t="shared" ref="AB203:AB266" si="15">Z203+AA203</f>
        <v>1</v>
      </c>
    </row>
    <row r="204" spans="1:28" ht="90" outlineLevel="2" x14ac:dyDescent="0.25">
      <c r="A204" s="15" t="s">
        <v>262</v>
      </c>
      <c r="B204" s="16" t="s">
        <v>264</v>
      </c>
      <c r="C204" s="16" t="s">
        <v>31</v>
      </c>
      <c r="D204" s="16" t="s">
        <v>58</v>
      </c>
      <c r="E204" s="16" t="s">
        <v>52</v>
      </c>
      <c r="F204" s="16" t="s">
        <v>33</v>
      </c>
      <c r="G204" s="16">
        <v>1112</v>
      </c>
      <c r="H204" s="16">
        <v>3480</v>
      </c>
      <c r="I204" s="17" t="s">
        <v>59</v>
      </c>
      <c r="J204" s="19">
        <v>168013848</v>
      </c>
      <c r="K204" s="19">
        <v>168013848</v>
      </c>
      <c r="L204" s="19">
        <v>0</v>
      </c>
      <c r="M204" s="19">
        <v>0</v>
      </c>
      <c r="N204" s="19">
        <v>0</v>
      </c>
      <c r="O204" s="19">
        <v>168013848</v>
      </c>
      <c r="P204" s="19">
        <v>0</v>
      </c>
      <c r="Q204" s="19">
        <v>119019803</v>
      </c>
      <c r="R204" s="19">
        <v>0</v>
      </c>
      <c r="S204" s="19">
        <v>48994045</v>
      </c>
      <c r="T204" s="19">
        <v>48994045</v>
      </c>
      <c r="U204" s="19">
        <v>0</v>
      </c>
      <c r="V204" s="19">
        <v>0</v>
      </c>
      <c r="W204" s="19">
        <v>0</v>
      </c>
      <c r="X204" s="19">
        <v>0</v>
      </c>
      <c r="Y204" s="20">
        <f t="shared" si="12"/>
        <v>0.29160718347454312</v>
      </c>
      <c r="Z204" s="20">
        <f t="shared" si="13"/>
        <v>0.29160718347454312</v>
      </c>
      <c r="AA204" s="20">
        <f t="shared" si="14"/>
        <v>0.70839281652545683</v>
      </c>
      <c r="AB204" s="21">
        <f t="shared" si="15"/>
        <v>1</v>
      </c>
    </row>
    <row r="205" spans="1:28" ht="90" outlineLevel="2" x14ac:dyDescent="0.25">
      <c r="A205" s="15" t="s">
        <v>262</v>
      </c>
      <c r="B205" s="16" t="s">
        <v>288</v>
      </c>
      <c r="C205" s="16" t="s">
        <v>31</v>
      </c>
      <c r="D205" s="16" t="s">
        <v>58</v>
      </c>
      <c r="E205" s="16" t="s">
        <v>52</v>
      </c>
      <c r="F205" s="16" t="s">
        <v>33</v>
      </c>
      <c r="G205" s="16">
        <v>1112</v>
      </c>
      <c r="H205" s="16">
        <v>3480</v>
      </c>
      <c r="I205" s="17" t="s">
        <v>59</v>
      </c>
      <c r="J205" s="19">
        <v>33240032</v>
      </c>
      <c r="K205" s="19">
        <v>33240032</v>
      </c>
      <c r="L205" s="19">
        <v>0</v>
      </c>
      <c r="M205" s="19">
        <v>0</v>
      </c>
      <c r="N205" s="19">
        <v>0</v>
      </c>
      <c r="O205" s="19">
        <v>33240032</v>
      </c>
      <c r="P205" s="19">
        <v>0</v>
      </c>
      <c r="Q205" s="19">
        <v>24077305</v>
      </c>
      <c r="R205" s="19">
        <v>0</v>
      </c>
      <c r="S205" s="19">
        <v>9162727</v>
      </c>
      <c r="T205" s="19">
        <v>9162727</v>
      </c>
      <c r="U205" s="19">
        <v>0</v>
      </c>
      <c r="V205" s="19">
        <v>0</v>
      </c>
      <c r="W205" s="19">
        <v>0</v>
      </c>
      <c r="X205" s="19">
        <v>0</v>
      </c>
      <c r="Y205" s="20">
        <f t="shared" si="12"/>
        <v>0.27565337482226249</v>
      </c>
      <c r="Z205" s="20">
        <f t="shared" si="13"/>
        <v>0.27565337482226249</v>
      </c>
      <c r="AA205" s="20">
        <f t="shared" si="14"/>
        <v>0.72434662517773751</v>
      </c>
      <c r="AB205" s="21">
        <f t="shared" si="15"/>
        <v>1</v>
      </c>
    </row>
    <row r="206" spans="1:28" ht="90" outlineLevel="2" x14ac:dyDescent="0.25">
      <c r="A206" s="15" t="s">
        <v>295</v>
      </c>
      <c r="B206" s="16" t="s">
        <v>30</v>
      </c>
      <c r="C206" s="16" t="s">
        <v>31</v>
      </c>
      <c r="D206" s="16" t="s">
        <v>58</v>
      </c>
      <c r="E206" s="16" t="s">
        <v>52</v>
      </c>
      <c r="F206" s="16" t="s">
        <v>33</v>
      </c>
      <c r="G206" s="16">
        <v>1112</v>
      </c>
      <c r="H206" s="16">
        <v>3480</v>
      </c>
      <c r="I206" s="17" t="s">
        <v>59</v>
      </c>
      <c r="J206" s="19">
        <v>46564027</v>
      </c>
      <c r="K206" s="19">
        <v>46564027</v>
      </c>
      <c r="L206" s="19">
        <v>0</v>
      </c>
      <c r="M206" s="19">
        <v>0</v>
      </c>
      <c r="N206" s="19">
        <v>0</v>
      </c>
      <c r="O206" s="19">
        <v>46564027</v>
      </c>
      <c r="P206" s="19">
        <v>0</v>
      </c>
      <c r="Q206" s="19">
        <v>32523049</v>
      </c>
      <c r="R206" s="19">
        <v>0</v>
      </c>
      <c r="S206" s="19">
        <v>14040978</v>
      </c>
      <c r="T206" s="19">
        <v>14040978</v>
      </c>
      <c r="U206" s="19">
        <v>0</v>
      </c>
      <c r="V206" s="19">
        <v>0</v>
      </c>
      <c r="W206" s="19">
        <v>0</v>
      </c>
      <c r="X206" s="19">
        <v>0</v>
      </c>
      <c r="Y206" s="20">
        <f t="shared" si="12"/>
        <v>0.30154131643296228</v>
      </c>
      <c r="Z206" s="20">
        <f t="shared" si="13"/>
        <v>0.30154131643296228</v>
      </c>
      <c r="AA206" s="20">
        <f t="shared" si="14"/>
        <v>0.69845868356703766</v>
      </c>
      <c r="AB206" s="21">
        <f t="shared" si="15"/>
        <v>1</v>
      </c>
    </row>
    <row r="207" spans="1:28" ht="90" outlineLevel="2" x14ac:dyDescent="0.25">
      <c r="A207" s="15" t="s">
        <v>303</v>
      </c>
      <c r="B207" s="16" t="s">
        <v>30</v>
      </c>
      <c r="C207" s="16" t="s">
        <v>31</v>
      </c>
      <c r="D207" s="16" t="s">
        <v>58</v>
      </c>
      <c r="E207" s="16" t="s">
        <v>52</v>
      </c>
      <c r="F207" s="16" t="s">
        <v>33</v>
      </c>
      <c r="G207" s="16">
        <v>1112</v>
      </c>
      <c r="H207" s="16">
        <v>3480</v>
      </c>
      <c r="I207" s="17" t="s">
        <v>59</v>
      </c>
      <c r="J207" s="19">
        <v>165906121</v>
      </c>
      <c r="K207" s="19">
        <v>165906121</v>
      </c>
      <c r="L207" s="19">
        <v>0</v>
      </c>
      <c r="M207" s="19">
        <v>0</v>
      </c>
      <c r="N207" s="19">
        <v>0</v>
      </c>
      <c r="O207" s="19">
        <v>165906121</v>
      </c>
      <c r="P207" s="19">
        <v>0</v>
      </c>
      <c r="Q207" s="19">
        <v>120065196</v>
      </c>
      <c r="R207" s="19">
        <v>0</v>
      </c>
      <c r="S207" s="19">
        <v>45840925</v>
      </c>
      <c r="T207" s="19">
        <v>45840925</v>
      </c>
      <c r="U207" s="19">
        <v>0</v>
      </c>
      <c r="V207" s="19">
        <v>0</v>
      </c>
      <c r="W207" s="19">
        <v>0</v>
      </c>
      <c r="X207" s="19">
        <v>0</v>
      </c>
      <c r="Y207" s="20">
        <f t="shared" si="12"/>
        <v>0.2763064118652982</v>
      </c>
      <c r="Z207" s="20">
        <f t="shared" si="13"/>
        <v>0.2763064118652982</v>
      </c>
      <c r="AA207" s="20">
        <f t="shared" si="14"/>
        <v>0.72369358813470175</v>
      </c>
      <c r="AB207" s="21">
        <f t="shared" si="15"/>
        <v>1</v>
      </c>
    </row>
    <row r="208" spans="1:28" ht="90" outlineLevel="2" x14ac:dyDescent="0.25">
      <c r="A208" s="15" t="s">
        <v>309</v>
      </c>
      <c r="B208" s="16" t="s">
        <v>30</v>
      </c>
      <c r="C208" s="16" t="s">
        <v>31</v>
      </c>
      <c r="D208" s="16" t="s">
        <v>58</v>
      </c>
      <c r="E208" s="16" t="s">
        <v>52</v>
      </c>
      <c r="F208" s="16" t="s">
        <v>33</v>
      </c>
      <c r="G208" s="16">
        <v>1112</v>
      </c>
      <c r="H208" s="16">
        <v>3480</v>
      </c>
      <c r="I208" s="17" t="s">
        <v>59</v>
      </c>
      <c r="J208" s="19">
        <v>38633714</v>
      </c>
      <c r="K208" s="19">
        <v>38633714</v>
      </c>
      <c r="L208" s="19">
        <v>0</v>
      </c>
      <c r="M208" s="19">
        <v>0</v>
      </c>
      <c r="N208" s="19">
        <v>0</v>
      </c>
      <c r="O208" s="19">
        <v>38633714</v>
      </c>
      <c r="P208" s="19">
        <v>0</v>
      </c>
      <c r="Q208" s="19">
        <v>27506296</v>
      </c>
      <c r="R208" s="19">
        <v>0</v>
      </c>
      <c r="S208" s="19">
        <v>11127418</v>
      </c>
      <c r="T208" s="19">
        <v>11127418</v>
      </c>
      <c r="U208" s="19">
        <v>0</v>
      </c>
      <c r="V208" s="19">
        <v>0</v>
      </c>
      <c r="W208" s="19">
        <v>0</v>
      </c>
      <c r="X208" s="19">
        <v>0</v>
      </c>
      <c r="Y208" s="20">
        <f t="shared" si="12"/>
        <v>0.28802351231362328</v>
      </c>
      <c r="Z208" s="20">
        <f t="shared" si="13"/>
        <v>0.28802351231362328</v>
      </c>
      <c r="AA208" s="20">
        <f t="shared" si="14"/>
        <v>0.71197648768637667</v>
      </c>
      <c r="AB208" s="21">
        <f t="shared" si="15"/>
        <v>1</v>
      </c>
    </row>
    <row r="209" spans="1:28" ht="90" outlineLevel="2" x14ac:dyDescent="0.25">
      <c r="A209" s="15" t="s">
        <v>312</v>
      </c>
      <c r="B209" s="16" t="s">
        <v>30</v>
      </c>
      <c r="C209" s="16" t="s">
        <v>31</v>
      </c>
      <c r="D209" s="16" t="s">
        <v>58</v>
      </c>
      <c r="E209" s="16" t="s">
        <v>52</v>
      </c>
      <c r="F209" s="16" t="s">
        <v>33</v>
      </c>
      <c r="G209" s="16">
        <v>1112</v>
      </c>
      <c r="H209" s="16">
        <v>3480</v>
      </c>
      <c r="I209" s="17" t="s">
        <v>59</v>
      </c>
      <c r="J209" s="19">
        <v>717888620</v>
      </c>
      <c r="K209" s="19">
        <v>717888620</v>
      </c>
      <c r="L209" s="19">
        <v>0</v>
      </c>
      <c r="M209" s="19">
        <v>0</v>
      </c>
      <c r="N209" s="19">
        <v>0</v>
      </c>
      <c r="O209" s="19">
        <v>717888620</v>
      </c>
      <c r="P209" s="19">
        <v>0</v>
      </c>
      <c r="Q209" s="19">
        <v>512158601</v>
      </c>
      <c r="R209" s="19">
        <v>0</v>
      </c>
      <c r="S209" s="19">
        <v>205730019</v>
      </c>
      <c r="T209" s="19">
        <v>205730019</v>
      </c>
      <c r="U209" s="19">
        <v>0</v>
      </c>
      <c r="V209" s="19">
        <v>0</v>
      </c>
      <c r="W209" s="19">
        <v>0</v>
      </c>
      <c r="X209" s="19">
        <v>0</v>
      </c>
      <c r="Y209" s="20">
        <f t="shared" si="12"/>
        <v>0.2865765151702781</v>
      </c>
      <c r="Z209" s="20">
        <f t="shared" si="13"/>
        <v>0.2865765151702781</v>
      </c>
      <c r="AA209" s="20">
        <f t="shared" si="14"/>
        <v>0.71342348482972195</v>
      </c>
      <c r="AB209" s="21">
        <f t="shared" si="15"/>
        <v>1</v>
      </c>
    </row>
    <row r="210" spans="1:28" ht="90" outlineLevel="2" x14ac:dyDescent="0.25">
      <c r="A210" s="15" t="s">
        <v>317</v>
      </c>
      <c r="B210" s="16" t="s">
        <v>30</v>
      </c>
      <c r="C210" s="16" t="s">
        <v>31</v>
      </c>
      <c r="D210" s="16" t="s">
        <v>58</v>
      </c>
      <c r="E210" s="16" t="s">
        <v>52</v>
      </c>
      <c r="F210" s="16" t="s">
        <v>33</v>
      </c>
      <c r="G210" s="16">
        <v>1112</v>
      </c>
      <c r="H210" s="16">
        <v>3460</v>
      </c>
      <c r="I210" s="17" t="s">
        <v>59</v>
      </c>
      <c r="J210" s="19">
        <v>29674384</v>
      </c>
      <c r="K210" s="19">
        <v>29674384</v>
      </c>
      <c r="L210" s="19">
        <v>0</v>
      </c>
      <c r="M210" s="19">
        <v>0</v>
      </c>
      <c r="N210" s="19">
        <v>0</v>
      </c>
      <c r="O210" s="19">
        <v>29674384</v>
      </c>
      <c r="P210" s="19">
        <v>0</v>
      </c>
      <c r="Q210" s="19">
        <v>21222121</v>
      </c>
      <c r="R210" s="19">
        <v>0</v>
      </c>
      <c r="S210" s="19">
        <v>8452263</v>
      </c>
      <c r="T210" s="19">
        <v>8452263</v>
      </c>
      <c r="U210" s="19">
        <v>0</v>
      </c>
      <c r="V210" s="19">
        <v>0</v>
      </c>
      <c r="W210" s="19">
        <v>0</v>
      </c>
      <c r="X210" s="19">
        <v>0</v>
      </c>
      <c r="Y210" s="20">
        <f t="shared" si="12"/>
        <v>0.2848336464204278</v>
      </c>
      <c r="Z210" s="20">
        <f t="shared" si="13"/>
        <v>0.2848336464204278</v>
      </c>
      <c r="AA210" s="20">
        <f t="shared" si="14"/>
        <v>0.71516635357957214</v>
      </c>
      <c r="AB210" s="21">
        <f t="shared" si="15"/>
        <v>1</v>
      </c>
    </row>
    <row r="211" spans="1:28" ht="90" outlineLevel="2" x14ac:dyDescent="0.25">
      <c r="A211" s="15" t="s">
        <v>347</v>
      </c>
      <c r="B211" s="16" t="s">
        <v>263</v>
      </c>
      <c r="C211" s="16" t="s">
        <v>31</v>
      </c>
      <c r="D211" s="16" t="s">
        <v>58</v>
      </c>
      <c r="E211" s="16" t="s">
        <v>52</v>
      </c>
      <c r="F211" s="16" t="s">
        <v>33</v>
      </c>
      <c r="G211" s="16">
        <v>1112</v>
      </c>
      <c r="H211" s="16">
        <v>3410</v>
      </c>
      <c r="I211" s="17" t="s">
        <v>59</v>
      </c>
      <c r="J211" s="19">
        <v>16915207506</v>
      </c>
      <c r="K211" s="19">
        <v>16915207506</v>
      </c>
      <c r="L211" s="19">
        <v>0</v>
      </c>
      <c r="M211" s="19">
        <v>0</v>
      </c>
      <c r="N211" s="19">
        <v>0</v>
      </c>
      <c r="O211" s="19">
        <v>16915207506</v>
      </c>
      <c r="P211" s="19">
        <v>0</v>
      </c>
      <c r="Q211" s="19">
        <v>12181248566</v>
      </c>
      <c r="R211" s="19">
        <v>0</v>
      </c>
      <c r="S211" s="19">
        <v>4733958940</v>
      </c>
      <c r="T211" s="19">
        <v>4733958940</v>
      </c>
      <c r="U211" s="19">
        <v>0</v>
      </c>
      <c r="V211" s="19">
        <v>0</v>
      </c>
      <c r="W211" s="19">
        <v>0</v>
      </c>
      <c r="X211" s="19">
        <v>0</v>
      </c>
      <c r="Y211" s="20">
        <f t="shared" si="12"/>
        <v>0.2798640772406023</v>
      </c>
      <c r="Z211" s="20">
        <f t="shared" si="13"/>
        <v>0.2798640772406023</v>
      </c>
      <c r="AA211" s="20">
        <f t="shared" si="14"/>
        <v>0.72013592275939764</v>
      </c>
      <c r="AB211" s="21">
        <f t="shared" si="15"/>
        <v>1</v>
      </c>
    </row>
    <row r="212" spans="1:28" ht="90" outlineLevel="2" x14ac:dyDescent="0.25">
      <c r="A212" s="15" t="s">
        <v>347</v>
      </c>
      <c r="B212" s="16" t="s">
        <v>264</v>
      </c>
      <c r="C212" s="16" t="s">
        <v>31</v>
      </c>
      <c r="D212" s="16" t="s">
        <v>58</v>
      </c>
      <c r="E212" s="16" t="s">
        <v>52</v>
      </c>
      <c r="F212" s="16" t="s">
        <v>33</v>
      </c>
      <c r="G212" s="16">
        <v>1112</v>
      </c>
      <c r="H212" s="16">
        <v>3420</v>
      </c>
      <c r="I212" s="17" t="s">
        <v>59</v>
      </c>
      <c r="J212" s="19">
        <v>8163953031</v>
      </c>
      <c r="K212" s="19">
        <v>8163953031</v>
      </c>
      <c r="L212" s="19">
        <v>0</v>
      </c>
      <c r="M212" s="19">
        <v>0</v>
      </c>
      <c r="N212" s="19">
        <v>0</v>
      </c>
      <c r="O212" s="19">
        <v>8163953031</v>
      </c>
      <c r="P212" s="19">
        <v>0</v>
      </c>
      <c r="Q212" s="19">
        <v>5863656898</v>
      </c>
      <c r="R212" s="19">
        <v>0</v>
      </c>
      <c r="S212" s="19">
        <v>2300296133</v>
      </c>
      <c r="T212" s="19">
        <v>2300296133</v>
      </c>
      <c r="U212" s="19">
        <v>0</v>
      </c>
      <c r="V212" s="19">
        <v>0</v>
      </c>
      <c r="W212" s="19">
        <v>0</v>
      </c>
      <c r="X212" s="19">
        <v>0</v>
      </c>
      <c r="Y212" s="20">
        <f t="shared" si="12"/>
        <v>0.28176253884182839</v>
      </c>
      <c r="Z212" s="20">
        <f t="shared" si="13"/>
        <v>0.28176253884182839</v>
      </c>
      <c r="AA212" s="20">
        <f t="shared" si="14"/>
        <v>0.71823746115817166</v>
      </c>
      <c r="AB212" s="21">
        <f t="shared" si="15"/>
        <v>1</v>
      </c>
    </row>
    <row r="213" spans="1:28" ht="90" outlineLevel="2" x14ac:dyDescent="0.25">
      <c r="A213" s="15" t="s">
        <v>347</v>
      </c>
      <c r="B213" s="16" t="s">
        <v>288</v>
      </c>
      <c r="C213" s="16" t="s">
        <v>31</v>
      </c>
      <c r="D213" s="16" t="s">
        <v>58</v>
      </c>
      <c r="E213" s="16" t="s">
        <v>52</v>
      </c>
      <c r="F213" s="16" t="s">
        <v>33</v>
      </c>
      <c r="G213" s="16">
        <v>1112</v>
      </c>
      <c r="H213" s="16">
        <v>3420</v>
      </c>
      <c r="I213" s="17" t="s">
        <v>59</v>
      </c>
      <c r="J213" s="19">
        <v>4982811896</v>
      </c>
      <c r="K213" s="19">
        <v>4982811896</v>
      </c>
      <c r="L213" s="19">
        <v>0</v>
      </c>
      <c r="M213" s="19">
        <v>0</v>
      </c>
      <c r="N213" s="19">
        <v>0</v>
      </c>
      <c r="O213" s="19">
        <v>4982811896</v>
      </c>
      <c r="P213" s="19">
        <v>0</v>
      </c>
      <c r="Q213" s="19">
        <v>3596773834</v>
      </c>
      <c r="R213" s="19">
        <v>0</v>
      </c>
      <c r="S213" s="19">
        <v>1386038062</v>
      </c>
      <c r="T213" s="19">
        <v>1386038062</v>
      </c>
      <c r="U213" s="19">
        <v>0</v>
      </c>
      <c r="V213" s="19">
        <v>0</v>
      </c>
      <c r="W213" s="19">
        <v>0</v>
      </c>
      <c r="X213" s="19">
        <v>0</v>
      </c>
      <c r="Y213" s="20">
        <f t="shared" si="12"/>
        <v>0.27816383418219248</v>
      </c>
      <c r="Z213" s="20">
        <f t="shared" si="13"/>
        <v>0.27816383418219248</v>
      </c>
      <c r="AA213" s="20">
        <f t="shared" si="14"/>
        <v>0.72183616581780752</v>
      </c>
      <c r="AB213" s="21">
        <f t="shared" si="15"/>
        <v>1</v>
      </c>
    </row>
    <row r="214" spans="1:28" ht="90" outlineLevel="2" x14ac:dyDescent="0.25">
      <c r="A214" s="15" t="s">
        <v>347</v>
      </c>
      <c r="B214" s="16" t="s">
        <v>423</v>
      </c>
      <c r="C214" s="16" t="s">
        <v>31</v>
      </c>
      <c r="D214" s="16" t="s">
        <v>58</v>
      </c>
      <c r="E214" s="16" t="s">
        <v>52</v>
      </c>
      <c r="F214" s="16" t="s">
        <v>33</v>
      </c>
      <c r="G214" s="16">
        <v>1112</v>
      </c>
      <c r="H214" s="16">
        <v>3480</v>
      </c>
      <c r="I214" s="17" t="s">
        <v>59</v>
      </c>
      <c r="J214" s="19">
        <v>3588759616</v>
      </c>
      <c r="K214" s="19">
        <v>3588759616</v>
      </c>
      <c r="L214" s="19">
        <v>0</v>
      </c>
      <c r="M214" s="19">
        <v>0</v>
      </c>
      <c r="N214" s="19">
        <v>0</v>
      </c>
      <c r="O214" s="19">
        <v>3588759616</v>
      </c>
      <c r="P214" s="19">
        <v>0</v>
      </c>
      <c r="Q214" s="19">
        <v>2574629562</v>
      </c>
      <c r="R214" s="19">
        <v>0</v>
      </c>
      <c r="S214" s="19">
        <v>1014130054</v>
      </c>
      <c r="T214" s="19">
        <v>1014130054</v>
      </c>
      <c r="U214" s="19">
        <v>0</v>
      </c>
      <c r="V214" s="19">
        <v>0</v>
      </c>
      <c r="W214" s="19">
        <v>0</v>
      </c>
      <c r="X214" s="19">
        <v>0</v>
      </c>
      <c r="Y214" s="20">
        <f t="shared" si="12"/>
        <v>0.28258511645044104</v>
      </c>
      <c r="Z214" s="20">
        <f t="shared" si="13"/>
        <v>0.28258511645044104</v>
      </c>
      <c r="AA214" s="20">
        <f t="shared" si="14"/>
        <v>0.71741488354955896</v>
      </c>
      <c r="AB214" s="21">
        <f t="shared" si="15"/>
        <v>1</v>
      </c>
    </row>
    <row r="215" spans="1:28" ht="90" outlineLevel="2" x14ac:dyDescent="0.25">
      <c r="A215" s="15" t="s">
        <v>347</v>
      </c>
      <c r="B215" s="16" t="s">
        <v>442</v>
      </c>
      <c r="C215" s="16" t="s">
        <v>31</v>
      </c>
      <c r="D215" s="16" t="s">
        <v>58</v>
      </c>
      <c r="E215" s="16" t="s">
        <v>52</v>
      </c>
      <c r="F215" s="16" t="s">
        <v>33</v>
      </c>
      <c r="G215" s="16">
        <v>1112</v>
      </c>
      <c r="H215" s="16">
        <v>3480</v>
      </c>
      <c r="I215" s="17" t="s">
        <v>59</v>
      </c>
      <c r="J215" s="19">
        <v>2331487602</v>
      </c>
      <c r="K215" s="19">
        <v>2331487602</v>
      </c>
      <c r="L215" s="19">
        <v>0</v>
      </c>
      <c r="M215" s="19">
        <v>0</v>
      </c>
      <c r="N215" s="19">
        <v>0</v>
      </c>
      <c r="O215" s="19">
        <v>2331487602</v>
      </c>
      <c r="P215" s="19">
        <v>0</v>
      </c>
      <c r="Q215" s="19">
        <v>1728412826</v>
      </c>
      <c r="R215" s="19">
        <v>0</v>
      </c>
      <c r="S215" s="19">
        <v>603074776</v>
      </c>
      <c r="T215" s="19">
        <v>603074776</v>
      </c>
      <c r="U215" s="19">
        <v>0</v>
      </c>
      <c r="V215" s="19">
        <v>0</v>
      </c>
      <c r="W215" s="19">
        <v>0</v>
      </c>
      <c r="X215" s="19">
        <v>0</v>
      </c>
      <c r="Y215" s="20">
        <f t="shared" si="12"/>
        <v>0.2586652296510904</v>
      </c>
      <c r="Z215" s="20">
        <f t="shared" si="13"/>
        <v>0.2586652296510904</v>
      </c>
      <c r="AA215" s="20">
        <f t="shared" si="14"/>
        <v>0.7413347703489096</v>
      </c>
      <c r="AB215" s="21">
        <f t="shared" si="15"/>
        <v>1</v>
      </c>
    </row>
    <row r="216" spans="1:28" outlineLevel="1" x14ac:dyDescent="0.25">
      <c r="A216" s="37"/>
      <c r="B216" s="37"/>
      <c r="C216" s="37"/>
      <c r="D216" s="45" t="s">
        <v>487</v>
      </c>
      <c r="E216" s="37"/>
      <c r="F216" s="37"/>
      <c r="G216" s="37"/>
      <c r="H216" s="37"/>
      <c r="I216" s="38"/>
      <c r="J216" s="39">
        <f>SUBTOTAL(9,J201:J215)</f>
        <v>37701563690</v>
      </c>
      <c r="K216" s="40">
        <f>SUBTOTAL(9,K201:K215)</f>
        <v>37701563690</v>
      </c>
      <c r="L216" s="40">
        <f>SUBTOTAL(9,L201:L215)</f>
        <v>0</v>
      </c>
      <c r="M216" s="40">
        <f>SUBTOTAL(9,M201:M215)</f>
        <v>0</v>
      </c>
      <c r="N216" s="40">
        <f>SUBTOTAL(9,N201:N215)</f>
        <v>0</v>
      </c>
      <c r="O216" s="40">
        <f>SUBTOTAL(9,O201:O215)</f>
        <v>37701563690</v>
      </c>
      <c r="P216" s="40">
        <f>SUBTOTAL(9,P201:P215)</f>
        <v>0</v>
      </c>
      <c r="Q216" s="40">
        <f>SUBTOTAL(9,Q201:Q215)</f>
        <v>27168684299</v>
      </c>
      <c r="R216" s="40">
        <f>SUBTOTAL(9,R201:R215)</f>
        <v>0</v>
      </c>
      <c r="S216" s="40">
        <f>SUBTOTAL(9,S201:S215)</f>
        <v>10532879391</v>
      </c>
      <c r="T216" s="40">
        <f>SUBTOTAL(9,T201:T215)</f>
        <v>10532879391</v>
      </c>
      <c r="U216" s="40">
        <f>SUBTOTAL(9,U201:U215)</f>
        <v>0</v>
      </c>
      <c r="V216" s="40">
        <f>SUBTOTAL(9,V201:V215)</f>
        <v>0</v>
      </c>
      <c r="W216" s="40">
        <f>SUBTOTAL(9,W201:W215)</f>
        <v>0</v>
      </c>
      <c r="X216" s="40">
        <f>SUBTOTAL(9,X201:X215)</f>
        <v>0</v>
      </c>
      <c r="Y216" s="41">
        <f t="shared" si="12"/>
        <v>0.27937513355165561</v>
      </c>
      <c r="Z216" s="41">
        <f t="shared" si="13"/>
        <v>0.27937513355165561</v>
      </c>
      <c r="AA216" s="41">
        <f t="shared" si="14"/>
        <v>0.72062486644834434</v>
      </c>
      <c r="AB216" s="41">
        <f t="shared" si="15"/>
        <v>1</v>
      </c>
    </row>
    <row r="217" spans="1:28" ht="90" outlineLevel="2" x14ac:dyDescent="0.25">
      <c r="A217" s="15" t="s">
        <v>29</v>
      </c>
      <c r="B217" s="16" t="s">
        <v>30</v>
      </c>
      <c r="C217" s="16" t="s">
        <v>31</v>
      </c>
      <c r="D217" s="16" t="s">
        <v>60</v>
      </c>
      <c r="E217" s="16" t="s">
        <v>52</v>
      </c>
      <c r="F217" s="16" t="s">
        <v>33</v>
      </c>
      <c r="G217" s="16">
        <v>1112</v>
      </c>
      <c r="H217" s="16">
        <v>3480</v>
      </c>
      <c r="I217" s="17" t="s">
        <v>61</v>
      </c>
      <c r="J217" s="19">
        <v>103770407</v>
      </c>
      <c r="K217" s="19">
        <v>103770407</v>
      </c>
      <c r="L217" s="19">
        <v>0</v>
      </c>
      <c r="M217" s="19">
        <v>0</v>
      </c>
      <c r="N217" s="19">
        <v>0</v>
      </c>
      <c r="O217" s="19">
        <v>103770407</v>
      </c>
      <c r="P217" s="19">
        <v>0</v>
      </c>
      <c r="Q217" s="19">
        <v>73134391</v>
      </c>
      <c r="R217" s="19">
        <v>0</v>
      </c>
      <c r="S217" s="19">
        <v>30636016</v>
      </c>
      <c r="T217" s="19">
        <v>30636016</v>
      </c>
      <c r="U217" s="19">
        <v>0</v>
      </c>
      <c r="V217" s="19">
        <v>0</v>
      </c>
      <c r="W217" s="19">
        <v>0</v>
      </c>
      <c r="X217" s="19">
        <v>0</v>
      </c>
      <c r="Y217" s="20">
        <f t="shared" si="12"/>
        <v>0.29522883147215562</v>
      </c>
      <c r="Z217" s="20">
        <f t="shared" si="13"/>
        <v>0.29522883147215562</v>
      </c>
      <c r="AA217" s="20">
        <f t="shared" si="14"/>
        <v>0.70477116852784438</v>
      </c>
      <c r="AB217" s="21">
        <f t="shared" si="15"/>
        <v>1</v>
      </c>
    </row>
    <row r="218" spans="1:28" ht="90" outlineLevel="2" x14ac:dyDescent="0.25">
      <c r="A218" s="15" t="s">
        <v>198</v>
      </c>
      <c r="B218" s="16" t="s">
        <v>30</v>
      </c>
      <c r="C218" s="16" t="s">
        <v>31</v>
      </c>
      <c r="D218" s="16" t="s">
        <v>60</v>
      </c>
      <c r="E218" s="16" t="s">
        <v>52</v>
      </c>
      <c r="F218" s="16" t="s">
        <v>33</v>
      </c>
      <c r="G218" s="16">
        <v>1112</v>
      </c>
      <c r="H218" s="16">
        <v>3480</v>
      </c>
      <c r="I218" s="17" t="s">
        <v>61</v>
      </c>
      <c r="J218" s="19">
        <v>151439860</v>
      </c>
      <c r="K218" s="19">
        <v>151439860</v>
      </c>
      <c r="L218" s="19">
        <v>0</v>
      </c>
      <c r="M218" s="19">
        <v>0</v>
      </c>
      <c r="N218" s="19">
        <v>0</v>
      </c>
      <c r="O218" s="19">
        <v>151439860</v>
      </c>
      <c r="P218" s="19">
        <v>0</v>
      </c>
      <c r="Q218" s="19">
        <v>107452468</v>
      </c>
      <c r="R218" s="19">
        <v>0</v>
      </c>
      <c r="S218" s="19">
        <v>43987392</v>
      </c>
      <c r="T218" s="19">
        <v>43987392</v>
      </c>
      <c r="U218" s="19">
        <v>0</v>
      </c>
      <c r="V218" s="19">
        <v>0</v>
      </c>
      <c r="W218" s="19">
        <v>0</v>
      </c>
      <c r="X218" s="19">
        <v>0</v>
      </c>
      <c r="Y218" s="20">
        <f t="shared" si="12"/>
        <v>0.2904611243037335</v>
      </c>
      <c r="Z218" s="20">
        <f t="shared" si="13"/>
        <v>0.2904611243037335</v>
      </c>
      <c r="AA218" s="20">
        <f t="shared" si="14"/>
        <v>0.7095388756962665</v>
      </c>
      <c r="AB218" s="21">
        <f t="shared" si="15"/>
        <v>1</v>
      </c>
    </row>
    <row r="219" spans="1:28" ht="90" outlineLevel="2" x14ac:dyDescent="0.25">
      <c r="A219" s="15" t="s">
        <v>262</v>
      </c>
      <c r="B219" s="16" t="s">
        <v>263</v>
      </c>
      <c r="C219" s="16" t="s">
        <v>31</v>
      </c>
      <c r="D219" s="16" t="s">
        <v>60</v>
      </c>
      <c r="E219" s="16" t="s">
        <v>52</v>
      </c>
      <c r="F219" s="16" t="s">
        <v>33</v>
      </c>
      <c r="G219" s="16">
        <v>1112</v>
      </c>
      <c r="H219" s="16">
        <v>3480</v>
      </c>
      <c r="I219" s="17" t="s">
        <v>61</v>
      </c>
      <c r="J219" s="19">
        <v>4501380</v>
      </c>
      <c r="K219" s="19">
        <v>4501380</v>
      </c>
      <c r="L219" s="19">
        <v>0</v>
      </c>
      <c r="M219" s="19">
        <v>0</v>
      </c>
      <c r="N219" s="19">
        <v>0</v>
      </c>
      <c r="O219" s="19">
        <v>4501380</v>
      </c>
      <c r="P219" s="19">
        <v>0</v>
      </c>
      <c r="Q219" s="19">
        <v>3108259</v>
      </c>
      <c r="R219" s="19">
        <v>0</v>
      </c>
      <c r="S219" s="19">
        <v>1393121</v>
      </c>
      <c r="T219" s="19">
        <v>1393121</v>
      </c>
      <c r="U219" s="19">
        <v>0</v>
      </c>
      <c r="V219" s="19">
        <v>0</v>
      </c>
      <c r="W219" s="19">
        <v>0</v>
      </c>
      <c r="X219" s="19">
        <v>0</v>
      </c>
      <c r="Y219" s="20">
        <f t="shared" si="12"/>
        <v>0.30948753493373143</v>
      </c>
      <c r="Z219" s="20">
        <f t="shared" si="13"/>
        <v>0.30948753493373143</v>
      </c>
      <c r="AA219" s="20">
        <f t="shared" si="14"/>
        <v>0.69051246506626862</v>
      </c>
      <c r="AB219" s="21">
        <f t="shared" si="15"/>
        <v>1</v>
      </c>
    </row>
    <row r="220" spans="1:28" ht="90" outlineLevel="2" x14ac:dyDescent="0.25">
      <c r="A220" s="15" t="s">
        <v>262</v>
      </c>
      <c r="B220" s="16" t="s">
        <v>264</v>
      </c>
      <c r="C220" s="16" t="s">
        <v>31</v>
      </c>
      <c r="D220" s="16" t="s">
        <v>60</v>
      </c>
      <c r="E220" s="16" t="s">
        <v>52</v>
      </c>
      <c r="F220" s="16" t="s">
        <v>33</v>
      </c>
      <c r="G220" s="16">
        <v>1112</v>
      </c>
      <c r="H220" s="16">
        <v>3480</v>
      </c>
      <c r="I220" s="17" t="s">
        <v>61</v>
      </c>
      <c r="J220" s="19">
        <v>84006924</v>
      </c>
      <c r="K220" s="19">
        <v>84006924</v>
      </c>
      <c r="L220" s="19">
        <v>0</v>
      </c>
      <c r="M220" s="19">
        <v>0</v>
      </c>
      <c r="N220" s="19">
        <v>0</v>
      </c>
      <c r="O220" s="19">
        <v>84006924</v>
      </c>
      <c r="P220" s="19">
        <v>0</v>
      </c>
      <c r="Q220" s="19">
        <v>59509908</v>
      </c>
      <c r="R220" s="19">
        <v>0</v>
      </c>
      <c r="S220" s="19">
        <v>24497016</v>
      </c>
      <c r="T220" s="19">
        <v>24497016</v>
      </c>
      <c r="U220" s="19">
        <v>0</v>
      </c>
      <c r="V220" s="19">
        <v>0</v>
      </c>
      <c r="W220" s="19">
        <v>0</v>
      </c>
      <c r="X220" s="19">
        <v>0</v>
      </c>
      <c r="Y220" s="20">
        <f t="shared" si="12"/>
        <v>0.29160710609996859</v>
      </c>
      <c r="Z220" s="20">
        <f t="shared" si="13"/>
        <v>0.29160710609996859</v>
      </c>
      <c r="AA220" s="20">
        <f t="shared" si="14"/>
        <v>0.70839289390003135</v>
      </c>
      <c r="AB220" s="21">
        <f t="shared" si="15"/>
        <v>1</v>
      </c>
    </row>
    <row r="221" spans="1:28" ht="90" outlineLevel="2" x14ac:dyDescent="0.25">
      <c r="A221" s="15" t="s">
        <v>262</v>
      </c>
      <c r="B221" s="16" t="s">
        <v>288</v>
      </c>
      <c r="C221" s="16" t="s">
        <v>31</v>
      </c>
      <c r="D221" s="16" t="s">
        <v>60</v>
      </c>
      <c r="E221" s="16" t="s">
        <v>52</v>
      </c>
      <c r="F221" s="16" t="s">
        <v>33</v>
      </c>
      <c r="G221" s="16">
        <v>1112</v>
      </c>
      <c r="H221" s="16">
        <v>3480</v>
      </c>
      <c r="I221" s="17" t="s">
        <v>61</v>
      </c>
      <c r="J221" s="19">
        <v>16620016</v>
      </c>
      <c r="K221" s="19">
        <v>16620016</v>
      </c>
      <c r="L221" s="19">
        <v>0</v>
      </c>
      <c r="M221" s="19">
        <v>0</v>
      </c>
      <c r="N221" s="19">
        <v>0</v>
      </c>
      <c r="O221" s="19">
        <v>16620016</v>
      </c>
      <c r="P221" s="19">
        <v>0</v>
      </c>
      <c r="Q221" s="19">
        <v>12038644</v>
      </c>
      <c r="R221" s="19">
        <v>0</v>
      </c>
      <c r="S221" s="19">
        <v>4581372</v>
      </c>
      <c r="T221" s="19">
        <v>4581372</v>
      </c>
      <c r="U221" s="19">
        <v>0</v>
      </c>
      <c r="V221" s="19">
        <v>0</v>
      </c>
      <c r="W221" s="19">
        <v>0</v>
      </c>
      <c r="X221" s="19">
        <v>0</v>
      </c>
      <c r="Y221" s="20">
        <f t="shared" si="12"/>
        <v>0.27565388625377979</v>
      </c>
      <c r="Z221" s="20">
        <f t="shared" si="13"/>
        <v>0.27565388625377979</v>
      </c>
      <c r="AA221" s="20">
        <f t="shared" si="14"/>
        <v>0.72434611374622027</v>
      </c>
      <c r="AB221" s="21">
        <f t="shared" si="15"/>
        <v>1</v>
      </c>
    </row>
    <row r="222" spans="1:28" ht="90" outlineLevel="2" x14ac:dyDescent="0.25">
      <c r="A222" s="15" t="s">
        <v>295</v>
      </c>
      <c r="B222" s="16" t="s">
        <v>30</v>
      </c>
      <c r="C222" s="16" t="s">
        <v>31</v>
      </c>
      <c r="D222" s="16" t="s">
        <v>60</v>
      </c>
      <c r="E222" s="16" t="s">
        <v>52</v>
      </c>
      <c r="F222" s="16" t="s">
        <v>33</v>
      </c>
      <c r="G222" s="16">
        <v>1112</v>
      </c>
      <c r="H222" s="16">
        <v>3480</v>
      </c>
      <c r="I222" s="17" t="s">
        <v>61</v>
      </c>
      <c r="J222" s="19">
        <v>23282014</v>
      </c>
      <c r="K222" s="19">
        <v>23282014</v>
      </c>
      <c r="L222" s="19">
        <v>0</v>
      </c>
      <c r="M222" s="19">
        <v>0</v>
      </c>
      <c r="N222" s="19">
        <v>0</v>
      </c>
      <c r="O222" s="19">
        <v>23282014</v>
      </c>
      <c r="P222" s="19">
        <v>0</v>
      </c>
      <c r="Q222" s="19">
        <v>16261517</v>
      </c>
      <c r="R222" s="19">
        <v>0</v>
      </c>
      <c r="S222" s="19">
        <v>7020497</v>
      </c>
      <c r="T222" s="19">
        <v>7020497</v>
      </c>
      <c r="U222" s="19">
        <v>0</v>
      </c>
      <c r="V222" s="19">
        <v>0</v>
      </c>
      <c r="W222" s="19">
        <v>0</v>
      </c>
      <c r="X222" s="19">
        <v>0</v>
      </c>
      <c r="Y222" s="20">
        <f t="shared" si="12"/>
        <v>0.30154165357000473</v>
      </c>
      <c r="Z222" s="20">
        <f t="shared" si="13"/>
        <v>0.30154165357000473</v>
      </c>
      <c r="AA222" s="20">
        <f t="shared" si="14"/>
        <v>0.69845834642999527</v>
      </c>
      <c r="AB222" s="21">
        <f t="shared" si="15"/>
        <v>1</v>
      </c>
    </row>
    <row r="223" spans="1:28" ht="90" outlineLevel="2" x14ac:dyDescent="0.25">
      <c r="A223" s="15" t="s">
        <v>303</v>
      </c>
      <c r="B223" s="16" t="s">
        <v>30</v>
      </c>
      <c r="C223" s="16" t="s">
        <v>31</v>
      </c>
      <c r="D223" s="16" t="s">
        <v>60</v>
      </c>
      <c r="E223" s="16" t="s">
        <v>52</v>
      </c>
      <c r="F223" s="16" t="s">
        <v>33</v>
      </c>
      <c r="G223" s="16">
        <v>1112</v>
      </c>
      <c r="H223" s="16">
        <v>3480</v>
      </c>
      <c r="I223" s="17" t="s">
        <v>61</v>
      </c>
      <c r="J223" s="19">
        <v>82953060</v>
      </c>
      <c r="K223" s="19">
        <v>82953060</v>
      </c>
      <c r="L223" s="19">
        <v>0</v>
      </c>
      <c r="M223" s="19">
        <v>0</v>
      </c>
      <c r="N223" s="19">
        <v>0</v>
      </c>
      <c r="O223" s="19">
        <v>82953060</v>
      </c>
      <c r="P223" s="19">
        <v>0</v>
      </c>
      <c r="Q223" s="19">
        <v>59984566</v>
      </c>
      <c r="R223" s="19">
        <v>0</v>
      </c>
      <c r="S223" s="19">
        <v>22968494</v>
      </c>
      <c r="T223" s="19">
        <v>22968494</v>
      </c>
      <c r="U223" s="19">
        <v>0</v>
      </c>
      <c r="V223" s="19">
        <v>0</v>
      </c>
      <c r="W223" s="19">
        <v>0</v>
      </c>
      <c r="X223" s="19">
        <v>0</v>
      </c>
      <c r="Y223" s="20">
        <f t="shared" si="12"/>
        <v>0.27688543376217828</v>
      </c>
      <c r="Z223" s="20">
        <f t="shared" si="13"/>
        <v>0.27688543376217828</v>
      </c>
      <c r="AA223" s="20">
        <f t="shared" si="14"/>
        <v>0.72311456623782178</v>
      </c>
      <c r="AB223" s="21">
        <f t="shared" si="15"/>
        <v>1</v>
      </c>
    </row>
    <row r="224" spans="1:28" ht="90" outlineLevel="2" x14ac:dyDescent="0.25">
      <c r="A224" s="15" t="s">
        <v>309</v>
      </c>
      <c r="B224" s="16" t="s">
        <v>30</v>
      </c>
      <c r="C224" s="16" t="s">
        <v>31</v>
      </c>
      <c r="D224" s="16" t="s">
        <v>60</v>
      </c>
      <c r="E224" s="16" t="s">
        <v>52</v>
      </c>
      <c r="F224" s="16" t="s">
        <v>33</v>
      </c>
      <c r="G224" s="16">
        <v>1112</v>
      </c>
      <c r="H224" s="16">
        <v>3480</v>
      </c>
      <c r="I224" s="17" t="s">
        <v>61</v>
      </c>
      <c r="J224" s="19">
        <v>19316857</v>
      </c>
      <c r="K224" s="19">
        <v>19316857</v>
      </c>
      <c r="L224" s="19">
        <v>0</v>
      </c>
      <c r="M224" s="19">
        <v>0</v>
      </c>
      <c r="N224" s="19">
        <v>0</v>
      </c>
      <c r="O224" s="19">
        <v>19316857</v>
      </c>
      <c r="P224" s="19">
        <v>0</v>
      </c>
      <c r="Q224" s="19">
        <v>13753143</v>
      </c>
      <c r="R224" s="19">
        <v>0</v>
      </c>
      <c r="S224" s="19">
        <v>5563714</v>
      </c>
      <c r="T224" s="19">
        <v>5563714</v>
      </c>
      <c r="U224" s="19">
        <v>0</v>
      </c>
      <c r="V224" s="19">
        <v>0</v>
      </c>
      <c r="W224" s="19">
        <v>0</v>
      </c>
      <c r="X224" s="19">
        <v>0</v>
      </c>
      <c r="Y224" s="20">
        <f t="shared" si="12"/>
        <v>0.28802377115490374</v>
      </c>
      <c r="Z224" s="20">
        <f t="shared" si="13"/>
        <v>0.28802377115490374</v>
      </c>
      <c r="AA224" s="20">
        <f t="shared" si="14"/>
        <v>0.71197622884509626</v>
      </c>
      <c r="AB224" s="21">
        <f t="shared" si="15"/>
        <v>1</v>
      </c>
    </row>
    <row r="225" spans="1:28" ht="90" outlineLevel="2" x14ac:dyDescent="0.25">
      <c r="A225" s="15" t="s">
        <v>312</v>
      </c>
      <c r="B225" s="16" t="s">
        <v>30</v>
      </c>
      <c r="C225" s="16" t="s">
        <v>31</v>
      </c>
      <c r="D225" s="16" t="s">
        <v>60</v>
      </c>
      <c r="E225" s="16" t="s">
        <v>52</v>
      </c>
      <c r="F225" s="16" t="s">
        <v>33</v>
      </c>
      <c r="G225" s="16">
        <v>1112</v>
      </c>
      <c r="H225" s="16">
        <v>3480</v>
      </c>
      <c r="I225" s="17" t="s">
        <v>61</v>
      </c>
      <c r="J225" s="19">
        <v>358944310</v>
      </c>
      <c r="K225" s="19">
        <v>358944310</v>
      </c>
      <c r="L225" s="19">
        <v>0</v>
      </c>
      <c r="M225" s="19">
        <v>0</v>
      </c>
      <c r="N225" s="19">
        <v>0</v>
      </c>
      <c r="O225" s="19">
        <v>358944310</v>
      </c>
      <c r="P225" s="19">
        <v>0</v>
      </c>
      <c r="Q225" s="19">
        <v>256079319</v>
      </c>
      <c r="R225" s="19">
        <v>0</v>
      </c>
      <c r="S225" s="19">
        <v>102864991</v>
      </c>
      <c r="T225" s="19">
        <v>102864991</v>
      </c>
      <c r="U225" s="19">
        <v>0</v>
      </c>
      <c r="V225" s="19">
        <v>0</v>
      </c>
      <c r="W225" s="19">
        <v>0</v>
      </c>
      <c r="X225" s="19">
        <v>0</v>
      </c>
      <c r="Y225" s="20">
        <f t="shared" si="12"/>
        <v>0.28657646363024947</v>
      </c>
      <c r="Z225" s="20">
        <f t="shared" si="13"/>
        <v>0.28657646363024947</v>
      </c>
      <c r="AA225" s="20">
        <f t="shared" si="14"/>
        <v>0.71342353636975053</v>
      </c>
      <c r="AB225" s="21">
        <f t="shared" si="15"/>
        <v>1</v>
      </c>
    </row>
    <row r="226" spans="1:28" ht="90" outlineLevel="2" x14ac:dyDescent="0.25">
      <c r="A226" s="15" t="s">
        <v>317</v>
      </c>
      <c r="B226" s="16" t="s">
        <v>30</v>
      </c>
      <c r="C226" s="16" t="s">
        <v>31</v>
      </c>
      <c r="D226" s="16" t="s">
        <v>60</v>
      </c>
      <c r="E226" s="16" t="s">
        <v>52</v>
      </c>
      <c r="F226" s="16" t="s">
        <v>33</v>
      </c>
      <c r="G226" s="16">
        <v>1112</v>
      </c>
      <c r="H226" s="16">
        <v>3460</v>
      </c>
      <c r="I226" s="17" t="s">
        <v>61</v>
      </c>
      <c r="J226" s="19">
        <v>14837192</v>
      </c>
      <c r="K226" s="19">
        <v>14837192</v>
      </c>
      <c r="L226" s="19">
        <v>0</v>
      </c>
      <c r="M226" s="19">
        <v>0</v>
      </c>
      <c r="N226" s="19">
        <v>0</v>
      </c>
      <c r="O226" s="19">
        <v>14837192</v>
      </c>
      <c r="P226" s="19">
        <v>0</v>
      </c>
      <c r="Q226" s="19">
        <v>10611052</v>
      </c>
      <c r="R226" s="19">
        <v>0</v>
      </c>
      <c r="S226" s="19">
        <v>4226140</v>
      </c>
      <c r="T226" s="19">
        <v>4226140</v>
      </c>
      <c r="U226" s="19">
        <v>0</v>
      </c>
      <c r="V226" s="19">
        <v>0</v>
      </c>
      <c r="W226" s="19">
        <v>0</v>
      </c>
      <c r="X226" s="19">
        <v>0</v>
      </c>
      <c r="Y226" s="20">
        <f t="shared" si="12"/>
        <v>0.28483421930510838</v>
      </c>
      <c r="Z226" s="20">
        <f t="shared" si="13"/>
        <v>0.28483421930510838</v>
      </c>
      <c r="AA226" s="20">
        <f t="shared" si="14"/>
        <v>0.71516578069489156</v>
      </c>
      <c r="AB226" s="21">
        <f t="shared" si="15"/>
        <v>1</v>
      </c>
    </row>
    <row r="227" spans="1:28" ht="90" outlineLevel="2" x14ac:dyDescent="0.25">
      <c r="A227" s="15" t="s">
        <v>347</v>
      </c>
      <c r="B227" s="16" t="s">
        <v>263</v>
      </c>
      <c r="C227" s="16" t="s">
        <v>31</v>
      </c>
      <c r="D227" s="16" t="s">
        <v>60</v>
      </c>
      <c r="E227" s="16" t="s">
        <v>52</v>
      </c>
      <c r="F227" s="16" t="s">
        <v>33</v>
      </c>
      <c r="G227" s="16">
        <v>1112</v>
      </c>
      <c r="H227" s="16">
        <v>3410</v>
      </c>
      <c r="I227" s="17" t="s">
        <v>61</v>
      </c>
      <c r="J227" s="19">
        <v>8457603753</v>
      </c>
      <c r="K227" s="19">
        <v>8457603753</v>
      </c>
      <c r="L227" s="19">
        <v>0</v>
      </c>
      <c r="M227" s="19">
        <v>0</v>
      </c>
      <c r="N227" s="19">
        <v>0</v>
      </c>
      <c r="O227" s="19">
        <v>8457603753</v>
      </c>
      <c r="P227" s="19">
        <v>0</v>
      </c>
      <c r="Q227" s="19">
        <v>6086171702</v>
      </c>
      <c r="R227" s="19">
        <v>0</v>
      </c>
      <c r="S227" s="19">
        <v>2371432051</v>
      </c>
      <c r="T227" s="19">
        <v>2371432051</v>
      </c>
      <c r="U227" s="19">
        <v>0</v>
      </c>
      <c r="V227" s="19">
        <v>0</v>
      </c>
      <c r="W227" s="19">
        <v>0</v>
      </c>
      <c r="X227" s="19">
        <v>0</v>
      </c>
      <c r="Y227" s="20">
        <f t="shared" si="12"/>
        <v>0.28039053616798121</v>
      </c>
      <c r="Z227" s="20">
        <f t="shared" si="13"/>
        <v>0.28039053616798121</v>
      </c>
      <c r="AA227" s="20">
        <f t="shared" si="14"/>
        <v>0.71960946383201885</v>
      </c>
      <c r="AB227" s="21">
        <f t="shared" si="15"/>
        <v>1</v>
      </c>
    </row>
    <row r="228" spans="1:28" ht="90" outlineLevel="2" x14ac:dyDescent="0.25">
      <c r="A228" s="15" t="s">
        <v>347</v>
      </c>
      <c r="B228" s="16" t="s">
        <v>264</v>
      </c>
      <c r="C228" s="16" t="s">
        <v>31</v>
      </c>
      <c r="D228" s="16" t="s">
        <v>60</v>
      </c>
      <c r="E228" s="16" t="s">
        <v>52</v>
      </c>
      <c r="F228" s="16" t="s">
        <v>33</v>
      </c>
      <c r="G228" s="16">
        <v>1112</v>
      </c>
      <c r="H228" s="16">
        <v>3420</v>
      </c>
      <c r="I228" s="17" t="s">
        <v>61</v>
      </c>
      <c r="J228" s="19">
        <v>4081976515</v>
      </c>
      <c r="K228" s="19">
        <v>4081976515</v>
      </c>
      <c r="L228" s="19">
        <v>0</v>
      </c>
      <c r="M228" s="19">
        <v>0</v>
      </c>
      <c r="N228" s="19">
        <v>0</v>
      </c>
      <c r="O228" s="19">
        <v>4081976515</v>
      </c>
      <c r="P228" s="19">
        <v>0</v>
      </c>
      <c r="Q228" s="19">
        <v>2931245175</v>
      </c>
      <c r="R228" s="19">
        <v>0</v>
      </c>
      <c r="S228" s="19">
        <v>1150731340</v>
      </c>
      <c r="T228" s="19">
        <v>1150731340</v>
      </c>
      <c r="U228" s="19">
        <v>0</v>
      </c>
      <c r="V228" s="19">
        <v>0</v>
      </c>
      <c r="W228" s="19">
        <v>0</v>
      </c>
      <c r="X228" s="19">
        <v>0</v>
      </c>
      <c r="Y228" s="20">
        <f t="shared" si="12"/>
        <v>0.28190542884590802</v>
      </c>
      <c r="Z228" s="20">
        <f t="shared" si="13"/>
        <v>0.28190542884590802</v>
      </c>
      <c r="AA228" s="20">
        <f t="shared" si="14"/>
        <v>0.71809457115409203</v>
      </c>
      <c r="AB228" s="21">
        <f t="shared" si="15"/>
        <v>1</v>
      </c>
    </row>
    <row r="229" spans="1:28" ht="90" outlineLevel="2" x14ac:dyDescent="0.25">
      <c r="A229" s="15" t="s">
        <v>347</v>
      </c>
      <c r="B229" s="16" t="s">
        <v>288</v>
      </c>
      <c r="C229" s="16" t="s">
        <v>31</v>
      </c>
      <c r="D229" s="16" t="s">
        <v>60</v>
      </c>
      <c r="E229" s="16" t="s">
        <v>52</v>
      </c>
      <c r="F229" s="16" t="s">
        <v>33</v>
      </c>
      <c r="G229" s="16">
        <v>1112</v>
      </c>
      <c r="H229" s="16">
        <v>3420</v>
      </c>
      <c r="I229" s="17" t="s">
        <v>61</v>
      </c>
      <c r="J229" s="19">
        <v>2491405948</v>
      </c>
      <c r="K229" s="19">
        <v>2491405948</v>
      </c>
      <c r="L229" s="19">
        <v>0</v>
      </c>
      <c r="M229" s="19">
        <v>0</v>
      </c>
      <c r="N229" s="19">
        <v>0</v>
      </c>
      <c r="O229" s="19">
        <v>2491405948</v>
      </c>
      <c r="P229" s="19">
        <v>0</v>
      </c>
      <c r="Q229" s="19">
        <v>1798370097</v>
      </c>
      <c r="R229" s="19">
        <v>0</v>
      </c>
      <c r="S229" s="19">
        <v>693035851</v>
      </c>
      <c r="T229" s="19">
        <v>693035851</v>
      </c>
      <c r="U229" s="19">
        <v>0</v>
      </c>
      <c r="V229" s="19">
        <v>0</v>
      </c>
      <c r="W229" s="19">
        <v>0</v>
      </c>
      <c r="X229" s="19">
        <v>0</v>
      </c>
      <c r="Y229" s="20">
        <f t="shared" si="12"/>
        <v>0.27817058539028583</v>
      </c>
      <c r="Z229" s="20">
        <f t="shared" si="13"/>
        <v>0.27817058539028583</v>
      </c>
      <c r="AA229" s="20">
        <f t="shared" si="14"/>
        <v>0.72182941460971417</v>
      </c>
      <c r="AB229" s="21">
        <f t="shared" si="15"/>
        <v>1</v>
      </c>
    </row>
    <row r="230" spans="1:28" ht="90" outlineLevel="2" x14ac:dyDescent="0.25">
      <c r="A230" s="15" t="s">
        <v>347</v>
      </c>
      <c r="B230" s="16" t="s">
        <v>423</v>
      </c>
      <c r="C230" s="16" t="s">
        <v>31</v>
      </c>
      <c r="D230" s="16" t="s">
        <v>60</v>
      </c>
      <c r="E230" s="16" t="s">
        <v>52</v>
      </c>
      <c r="F230" s="16" t="s">
        <v>33</v>
      </c>
      <c r="G230" s="16">
        <v>1112</v>
      </c>
      <c r="H230" s="16">
        <v>3480</v>
      </c>
      <c r="I230" s="17" t="s">
        <v>61</v>
      </c>
      <c r="J230" s="19">
        <v>1794379808</v>
      </c>
      <c r="K230" s="19">
        <v>1794379808</v>
      </c>
      <c r="L230" s="19">
        <v>0</v>
      </c>
      <c r="M230" s="19">
        <v>0</v>
      </c>
      <c r="N230" s="19">
        <v>0</v>
      </c>
      <c r="O230" s="19">
        <v>1794379808</v>
      </c>
      <c r="P230" s="19">
        <v>0</v>
      </c>
      <c r="Q230" s="19">
        <v>1285464099</v>
      </c>
      <c r="R230" s="19">
        <v>0</v>
      </c>
      <c r="S230" s="19">
        <v>508915709</v>
      </c>
      <c r="T230" s="19">
        <v>508915709</v>
      </c>
      <c r="U230" s="19">
        <v>0</v>
      </c>
      <c r="V230" s="19">
        <v>0</v>
      </c>
      <c r="W230" s="19">
        <v>0</v>
      </c>
      <c r="X230" s="19">
        <v>0</v>
      </c>
      <c r="Y230" s="20">
        <f t="shared" si="12"/>
        <v>0.28361649341520007</v>
      </c>
      <c r="Z230" s="20">
        <f t="shared" si="13"/>
        <v>0.28361649341520007</v>
      </c>
      <c r="AA230" s="20">
        <f t="shared" si="14"/>
        <v>0.71638350658479988</v>
      </c>
      <c r="AB230" s="21">
        <f t="shared" si="15"/>
        <v>1</v>
      </c>
    </row>
    <row r="231" spans="1:28" ht="90" outlineLevel="2" x14ac:dyDescent="0.25">
      <c r="A231" s="15" t="s">
        <v>347</v>
      </c>
      <c r="B231" s="16" t="s">
        <v>442</v>
      </c>
      <c r="C231" s="16" t="s">
        <v>31</v>
      </c>
      <c r="D231" s="16" t="s">
        <v>60</v>
      </c>
      <c r="E231" s="16" t="s">
        <v>52</v>
      </c>
      <c r="F231" s="16" t="s">
        <v>33</v>
      </c>
      <c r="G231" s="16">
        <v>1112</v>
      </c>
      <c r="H231" s="16">
        <v>3480</v>
      </c>
      <c r="I231" s="17" t="s">
        <v>61</v>
      </c>
      <c r="J231" s="19">
        <v>1165743801</v>
      </c>
      <c r="K231" s="19">
        <v>1165743801</v>
      </c>
      <c r="L231" s="19">
        <v>0</v>
      </c>
      <c r="M231" s="19">
        <v>0</v>
      </c>
      <c r="N231" s="19">
        <v>0</v>
      </c>
      <c r="O231" s="19">
        <v>1165743801</v>
      </c>
      <c r="P231" s="19">
        <v>0</v>
      </c>
      <c r="Q231" s="19">
        <v>864206696</v>
      </c>
      <c r="R231" s="19">
        <v>0</v>
      </c>
      <c r="S231" s="19">
        <v>301537105</v>
      </c>
      <c r="T231" s="19">
        <v>301537105</v>
      </c>
      <c r="U231" s="19">
        <v>0</v>
      </c>
      <c r="V231" s="19">
        <v>0</v>
      </c>
      <c r="W231" s="19">
        <v>0</v>
      </c>
      <c r="X231" s="19">
        <v>0</v>
      </c>
      <c r="Y231" s="20">
        <f t="shared" si="12"/>
        <v>0.25866498688762918</v>
      </c>
      <c r="Z231" s="20">
        <f t="shared" si="13"/>
        <v>0.25866498688762918</v>
      </c>
      <c r="AA231" s="20">
        <f t="shared" si="14"/>
        <v>0.74133501311237082</v>
      </c>
      <c r="AB231" s="21">
        <f t="shared" si="15"/>
        <v>1</v>
      </c>
    </row>
    <row r="232" spans="1:28" outlineLevel="1" x14ac:dyDescent="0.25">
      <c r="A232" s="37"/>
      <c r="B232" s="37"/>
      <c r="C232" s="37"/>
      <c r="D232" s="45" t="s">
        <v>488</v>
      </c>
      <c r="E232" s="37"/>
      <c r="F232" s="37"/>
      <c r="G232" s="37"/>
      <c r="H232" s="37"/>
      <c r="I232" s="38"/>
      <c r="J232" s="39">
        <f>SUBTOTAL(9,J217:J231)</f>
        <v>18850781845</v>
      </c>
      <c r="K232" s="40">
        <f>SUBTOTAL(9,K217:K231)</f>
        <v>18850781845</v>
      </c>
      <c r="L232" s="40">
        <f>SUBTOTAL(9,L217:L231)</f>
        <v>0</v>
      </c>
      <c r="M232" s="40">
        <f>SUBTOTAL(9,M217:M231)</f>
        <v>0</v>
      </c>
      <c r="N232" s="40">
        <f>SUBTOTAL(9,N217:N231)</f>
        <v>0</v>
      </c>
      <c r="O232" s="40">
        <f>SUBTOTAL(9,O217:O231)</f>
        <v>18850781845</v>
      </c>
      <c r="P232" s="40">
        <f>SUBTOTAL(9,P217:P231)</f>
        <v>0</v>
      </c>
      <c r="Q232" s="40">
        <f>SUBTOTAL(9,Q217:Q231)</f>
        <v>13577391036</v>
      </c>
      <c r="R232" s="40">
        <f>SUBTOTAL(9,R217:R231)</f>
        <v>0</v>
      </c>
      <c r="S232" s="40">
        <f>SUBTOTAL(9,S217:S231)</f>
        <v>5273390809</v>
      </c>
      <c r="T232" s="40">
        <f>SUBTOTAL(9,T217:T231)</f>
        <v>5273390809</v>
      </c>
      <c r="U232" s="40">
        <f>SUBTOTAL(9,U217:U231)</f>
        <v>0</v>
      </c>
      <c r="V232" s="40">
        <f>SUBTOTAL(9,V217:V231)</f>
        <v>0</v>
      </c>
      <c r="W232" s="40">
        <f>SUBTOTAL(9,W217:W231)</f>
        <v>0</v>
      </c>
      <c r="X232" s="40">
        <f>SUBTOTAL(9,X217:X231)</f>
        <v>0</v>
      </c>
      <c r="Y232" s="41">
        <f t="shared" si="12"/>
        <v>0.27974387759405955</v>
      </c>
      <c r="Z232" s="41">
        <f t="shared" si="13"/>
        <v>0.27974387759405955</v>
      </c>
      <c r="AA232" s="41">
        <f t="shared" si="14"/>
        <v>0.7202561224059405</v>
      </c>
      <c r="AB232" s="41">
        <f t="shared" si="15"/>
        <v>1</v>
      </c>
    </row>
    <row r="233" spans="1:28" ht="75" outlineLevel="2" x14ac:dyDescent="0.25">
      <c r="A233" s="15" t="s">
        <v>29</v>
      </c>
      <c r="B233" s="16" t="s">
        <v>30</v>
      </c>
      <c r="C233" s="16" t="s">
        <v>31</v>
      </c>
      <c r="D233" s="16" t="s">
        <v>62</v>
      </c>
      <c r="E233" s="16" t="s">
        <v>52</v>
      </c>
      <c r="F233" s="16" t="s">
        <v>33</v>
      </c>
      <c r="G233" s="16">
        <v>1112</v>
      </c>
      <c r="H233" s="16">
        <v>3480</v>
      </c>
      <c r="I233" s="17" t="s">
        <v>63</v>
      </c>
      <c r="J233" s="19">
        <v>300848624</v>
      </c>
      <c r="K233" s="19">
        <v>300848624</v>
      </c>
      <c r="L233" s="19">
        <v>0</v>
      </c>
      <c r="M233" s="19">
        <v>0</v>
      </c>
      <c r="N233" s="19">
        <v>0</v>
      </c>
      <c r="O233" s="19">
        <v>300848624</v>
      </c>
      <c r="P233" s="19">
        <v>0</v>
      </c>
      <c r="Q233" s="19">
        <v>215382280.55000001</v>
      </c>
      <c r="R233" s="19">
        <v>0</v>
      </c>
      <c r="S233" s="19">
        <v>85466343.450000003</v>
      </c>
      <c r="T233" s="19">
        <v>85466343.450000003</v>
      </c>
      <c r="U233" s="19">
        <v>0</v>
      </c>
      <c r="V233" s="19">
        <v>0</v>
      </c>
      <c r="W233" s="19">
        <v>0</v>
      </c>
      <c r="X233" s="19">
        <v>-1.4901161193847656E-8</v>
      </c>
      <c r="Y233" s="20">
        <f t="shared" si="12"/>
        <v>0.28408420924005956</v>
      </c>
      <c r="Z233" s="20">
        <f t="shared" si="13"/>
        <v>0.28408420924005956</v>
      </c>
      <c r="AA233" s="20">
        <f t="shared" si="14"/>
        <v>0.7159157907599405</v>
      </c>
      <c r="AB233" s="21">
        <f t="shared" si="15"/>
        <v>1</v>
      </c>
    </row>
    <row r="234" spans="1:28" ht="75" outlineLevel="2" x14ac:dyDescent="0.25">
      <c r="A234" s="15" t="s">
        <v>198</v>
      </c>
      <c r="B234" s="16" t="s">
        <v>30</v>
      </c>
      <c r="C234" s="16" t="s">
        <v>31</v>
      </c>
      <c r="D234" s="16" t="s">
        <v>62</v>
      </c>
      <c r="E234" s="16" t="s">
        <v>52</v>
      </c>
      <c r="F234" s="16" t="s">
        <v>33</v>
      </c>
      <c r="G234" s="16">
        <v>1112</v>
      </c>
      <c r="H234" s="16">
        <v>3480</v>
      </c>
      <c r="I234" s="17" t="s">
        <v>63</v>
      </c>
      <c r="J234" s="19">
        <v>431488955</v>
      </c>
      <c r="K234" s="19">
        <v>431488955</v>
      </c>
      <c r="L234" s="19">
        <v>0</v>
      </c>
      <c r="M234" s="19">
        <v>0</v>
      </c>
      <c r="N234" s="19">
        <v>0</v>
      </c>
      <c r="O234" s="19">
        <v>431488955</v>
      </c>
      <c r="P234" s="19">
        <v>0</v>
      </c>
      <c r="Q234" s="19">
        <v>303025068.35000002</v>
      </c>
      <c r="R234" s="19">
        <v>0</v>
      </c>
      <c r="S234" s="19">
        <v>128463886.65000001</v>
      </c>
      <c r="T234" s="19">
        <v>128463886.65000001</v>
      </c>
      <c r="U234" s="19">
        <v>0</v>
      </c>
      <c r="V234" s="19">
        <v>0</v>
      </c>
      <c r="W234" s="19">
        <v>0</v>
      </c>
      <c r="X234" s="19">
        <v>-2.9802322387695313E-8</v>
      </c>
      <c r="Y234" s="20">
        <f t="shared" si="12"/>
        <v>0.29772230589309062</v>
      </c>
      <c r="Z234" s="20">
        <f t="shared" si="13"/>
        <v>0.29772230589309062</v>
      </c>
      <c r="AA234" s="20">
        <f t="shared" si="14"/>
        <v>0.70227769410690943</v>
      </c>
      <c r="AB234" s="21">
        <f t="shared" si="15"/>
        <v>1</v>
      </c>
    </row>
    <row r="235" spans="1:28" ht="75" outlineLevel="2" x14ac:dyDescent="0.25">
      <c r="A235" s="15" t="s">
        <v>262</v>
      </c>
      <c r="B235" s="16" t="s">
        <v>263</v>
      </c>
      <c r="C235" s="16" t="s">
        <v>31</v>
      </c>
      <c r="D235" s="16" t="s">
        <v>62</v>
      </c>
      <c r="E235" s="16" t="s">
        <v>52</v>
      </c>
      <c r="F235" s="16" t="s">
        <v>33</v>
      </c>
      <c r="G235" s="16">
        <v>1112</v>
      </c>
      <c r="H235" s="16">
        <v>3480</v>
      </c>
      <c r="I235" s="17" t="s">
        <v>63</v>
      </c>
      <c r="J235" s="19">
        <v>14045220</v>
      </c>
      <c r="K235" s="19">
        <v>14045220</v>
      </c>
      <c r="L235" s="19">
        <v>0</v>
      </c>
      <c r="M235" s="19">
        <v>0</v>
      </c>
      <c r="N235" s="19">
        <v>0</v>
      </c>
      <c r="O235" s="19">
        <v>14045220</v>
      </c>
      <c r="P235" s="19">
        <v>0</v>
      </c>
      <c r="Q235" s="19">
        <v>11000244.720000001</v>
      </c>
      <c r="R235" s="19">
        <v>0</v>
      </c>
      <c r="S235" s="19">
        <v>3044975.28</v>
      </c>
      <c r="T235" s="19">
        <v>3044975.28</v>
      </c>
      <c r="U235" s="19">
        <v>0</v>
      </c>
      <c r="V235" s="19">
        <v>0</v>
      </c>
      <c r="W235" s="19">
        <v>0</v>
      </c>
      <c r="X235" s="19">
        <v>-4.6566128730773926E-10</v>
      </c>
      <c r="Y235" s="20">
        <f t="shared" si="12"/>
        <v>0.2167979768205838</v>
      </c>
      <c r="Z235" s="20">
        <f t="shared" si="13"/>
        <v>0.2167979768205838</v>
      </c>
      <c r="AA235" s="20">
        <f t="shared" si="14"/>
        <v>0.78320202317941623</v>
      </c>
      <c r="AB235" s="21">
        <f t="shared" si="15"/>
        <v>1</v>
      </c>
    </row>
    <row r="236" spans="1:28" ht="75" outlineLevel="2" x14ac:dyDescent="0.25">
      <c r="A236" s="15" t="s">
        <v>262</v>
      </c>
      <c r="B236" s="16" t="s">
        <v>264</v>
      </c>
      <c r="C236" s="16" t="s">
        <v>31</v>
      </c>
      <c r="D236" s="16" t="s">
        <v>62</v>
      </c>
      <c r="E236" s="16" t="s">
        <v>52</v>
      </c>
      <c r="F236" s="16" t="s">
        <v>33</v>
      </c>
      <c r="G236" s="16">
        <v>1112</v>
      </c>
      <c r="H236" s="16">
        <v>3480</v>
      </c>
      <c r="I236" s="17" t="s">
        <v>63</v>
      </c>
      <c r="J236" s="19">
        <v>262118647</v>
      </c>
      <c r="K236" s="19">
        <v>262118647</v>
      </c>
      <c r="L236" s="19">
        <v>0</v>
      </c>
      <c r="M236" s="19">
        <v>0</v>
      </c>
      <c r="N236" s="19">
        <v>0</v>
      </c>
      <c r="O236" s="19">
        <v>262118647</v>
      </c>
      <c r="P236" s="19">
        <v>0</v>
      </c>
      <c r="Q236" s="19">
        <v>205907428.36000001</v>
      </c>
      <c r="R236" s="19">
        <v>0</v>
      </c>
      <c r="S236" s="19">
        <v>56211218.640000001</v>
      </c>
      <c r="T236" s="19">
        <v>56211218.640000001</v>
      </c>
      <c r="U236" s="19">
        <v>0</v>
      </c>
      <c r="V236" s="19">
        <v>0</v>
      </c>
      <c r="W236" s="19">
        <v>0</v>
      </c>
      <c r="X236" s="19">
        <v>-1.4901161193847656E-8</v>
      </c>
      <c r="Y236" s="20">
        <f t="shared" si="12"/>
        <v>0.21444952231879941</v>
      </c>
      <c r="Z236" s="20">
        <f t="shared" si="13"/>
        <v>0.21444952231879941</v>
      </c>
      <c r="AA236" s="20">
        <f t="shared" si="14"/>
        <v>0.78555047768120068</v>
      </c>
      <c r="AB236" s="21">
        <f t="shared" si="15"/>
        <v>1</v>
      </c>
    </row>
    <row r="237" spans="1:28" ht="75" outlineLevel="2" x14ac:dyDescent="0.25">
      <c r="A237" s="15" t="s">
        <v>262</v>
      </c>
      <c r="B237" s="16" t="s">
        <v>288</v>
      </c>
      <c r="C237" s="16" t="s">
        <v>31</v>
      </c>
      <c r="D237" s="16" t="s">
        <v>62</v>
      </c>
      <c r="E237" s="16" t="s">
        <v>52</v>
      </c>
      <c r="F237" s="16" t="s">
        <v>33</v>
      </c>
      <c r="G237" s="16">
        <v>1112</v>
      </c>
      <c r="H237" s="16">
        <v>3480</v>
      </c>
      <c r="I237" s="17" t="s">
        <v>63</v>
      </c>
      <c r="J237" s="19">
        <v>51857822</v>
      </c>
      <c r="K237" s="19">
        <v>51857822</v>
      </c>
      <c r="L237" s="19">
        <v>0</v>
      </c>
      <c r="M237" s="19">
        <v>0</v>
      </c>
      <c r="N237" s="19">
        <v>0</v>
      </c>
      <c r="O237" s="19">
        <v>51857822</v>
      </c>
      <c r="P237" s="19">
        <v>0</v>
      </c>
      <c r="Q237" s="19">
        <v>41654519.939999998</v>
      </c>
      <c r="R237" s="19">
        <v>0</v>
      </c>
      <c r="S237" s="19">
        <v>10203302.060000001</v>
      </c>
      <c r="T237" s="19">
        <v>10203302.060000001</v>
      </c>
      <c r="U237" s="19">
        <v>0</v>
      </c>
      <c r="V237" s="19">
        <v>0</v>
      </c>
      <c r="W237" s="19">
        <v>0</v>
      </c>
      <c r="X237" s="19">
        <v>1.862645149230957E-9</v>
      </c>
      <c r="Y237" s="20">
        <f t="shared" si="12"/>
        <v>0.19675531417420503</v>
      </c>
      <c r="Z237" s="20">
        <f t="shared" si="13"/>
        <v>0.19675531417420503</v>
      </c>
      <c r="AA237" s="20">
        <f t="shared" si="14"/>
        <v>0.803244685825795</v>
      </c>
      <c r="AB237" s="21">
        <f t="shared" si="15"/>
        <v>1</v>
      </c>
    </row>
    <row r="238" spans="1:28" ht="75" outlineLevel="2" x14ac:dyDescent="0.25">
      <c r="A238" s="15" t="s">
        <v>295</v>
      </c>
      <c r="B238" s="16" t="s">
        <v>30</v>
      </c>
      <c r="C238" s="16" t="s">
        <v>31</v>
      </c>
      <c r="D238" s="16" t="s">
        <v>62</v>
      </c>
      <c r="E238" s="16" t="s">
        <v>52</v>
      </c>
      <c r="F238" s="16" t="s">
        <v>33</v>
      </c>
      <c r="G238" s="16">
        <v>1112</v>
      </c>
      <c r="H238" s="16">
        <v>3480</v>
      </c>
      <c r="I238" s="17" t="s">
        <v>63</v>
      </c>
      <c r="J238" s="19">
        <v>64357372</v>
      </c>
      <c r="K238" s="19">
        <v>64357372</v>
      </c>
      <c r="L238" s="19">
        <v>0</v>
      </c>
      <c r="M238" s="19">
        <v>0</v>
      </c>
      <c r="N238" s="19">
        <v>0</v>
      </c>
      <c r="O238" s="19">
        <v>64357372</v>
      </c>
      <c r="P238" s="19">
        <v>0</v>
      </c>
      <c r="Q238" s="19">
        <v>48668525.409999996</v>
      </c>
      <c r="R238" s="19">
        <v>0</v>
      </c>
      <c r="S238" s="19">
        <v>15688846.59</v>
      </c>
      <c r="T238" s="19">
        <v>15688846.59</v>
      </c>
      <c r="U238" s="19">
        <v>0</v>
      </c>
      <c r="V238" s="19">
        <v>0</v>
      </c>
      <c r="W238" s="19">
        <v>0</v>
      </c>
      <c r="X238" s="19">
        <v>3.7252902984619141E-9</v>
      </c>
      <c r="Y238" s="20">
        <f t="shared" si="12"/>
        <v>0.24377699247881035</v>
      </c>
      <c r="Z238" s="20">
        <f t="shared" si="13"/>
        <v>0.24377699247881035</v>
      </c>
      <c r="AA238" s="20">
        <f t="shared" si="14"/>
        <v>0.75622300752118954</v>
      </c>
      <c r="AB238" s="21">
        <f t="shared" si="15"/>
        <v>0.99999999999999989</v>
      </c>
    </row>
    <row r="239" spans="1:28" ht="75" outlineLevel="2" x14ac:dyDescent="0.25">
      <c r="A239" s="15" t="s">
        <v>303</v>
      </c>
      <c r="B239" s="16" t="s">
        <v>30</v>
      </c>
      <c r="C239" s="16" t="s">
        <v>31</v>
      </c>
      <c r="D239" s="16" t="s">
        <v>62</v>
      </c>
      <c r="E239" s="16" t="s">
        <v>52</v>
      </c>
      <c r="F239" s="16" t="s">
        <v>33</v>
      </c>
      <c r="G239" s="16">
        <v>1112</v>
      </c>
      <c r="H239" s="16">
        <v>3480</v>
      </c>
      <c r="I239" s="17" t="s">
        <v>63</v>
      </c>
      <c r="J239" s="19">
        <v>262836185</v>
      </c>
      <c r="K239" s="19">
        <v>262836185</v>
      </c>
      <c r="L239" s="19">
        <v>0</v>
      </c>
      <c r="M239" s="19">
        <v>0</v>
      </c>
      <c r="N239" s="19">
        <v>0</v>
      </c>
      <c r="O239" s="19">
        <v>262836185</v>
      </c>
      <c r="P239" s="19">
        <v>0</v>
      </c>
      <c r="Q239" s="19">
        <v>209713701.84</v>
      </c>
      <c r="R239" s="19">
        <v>0</v>
      </c>
      <c r="S239" s="19">
        <v>53122483.159999996</v>
      </c>
      <c r="T239" s="19">
        <v>53122483.159999996</v>
      </c>
      <c r="U239" s="19">
        <v>0</v>
      </c>
      <c r="V239" s="19">
        <v>0</v>
      </c>
      <c r="W239" s="19">
        <v>0</v>
      </c>
      <c r="X239" s="19">
        <v>0</v>
      </c>
      <c r="Y239" s="20">
        <f t="shared" si="12"/>
        <v>0.20211251795486226</v>
      </c>
      <c r="Z239" s="20">
        <f t="shared" si="13"/>
        <v>0.20211251795486226</v>
      </c>
      <c r="AA239" s="20">
        <f t="shared" si="14"/>
        <v>0.79788748204513771</v>
      </c>
      <c r="AB239" s="21">
        <f t="shared" si="15"/>
        <v>1</v>
      </c>
    </row>
    <row r="240" spans="1:28" ht="75" outlineLevel="2" x14ac:dyDescent="0.25">
      <c r="A240" s="15" t="s">
        <v>309</v>
      </c>
      <c r="B240" s="16" t="s">
        <v>30</v>
      </c>
      <c r="C240" s="16" t="s">
        <v>31</v>
      </c>
      <c r="D240" s="16" t="s">
        <v>62</v>
      </c>
      <c r="E240" s="16" t="s">
        <v>52</v>
      </c>
      <c r="F240" s="16" t="s">
        <v>33</v>
      </c>
      <c r="G240" s="16">
        <v>1112</v>
      </c>
      <c r="H240" s="16">
        <v>3480</v>
      </c>
      <c r="I240" s="17" t="s">
        <v>63</v>
      </c>
      <c r="J240" s="19">
        <v>56307925</v>
      </c>
      <c r="K240" s="19">
        <v>56307925</v>
      </c>
      <c r="L240" s="19">
        <v>0</v>
      </c>
      <c r="M240" s="19">
        <v>0</v>
      </c>
      <c r="N240" s="19">
        <v>0</v>
      </c>
      <c r="O240" s="19">
        <v>56307925</v>
      </c>
      <c r="P240" s="19">
        <v>0</v>
      </c>
      <c r="Q240" s="19">
        <v>43567889.990000002</v>
      </c>
      <c r="R240" s="19">
        <v>0</v>
      </c>
      <c r="S240" s="19">
        <v>12740035.01</v>
      </c>
      <c r="T240" s="19">
        <v>12740035.01</v>
      </c>
      <c r="U240" s="19">
        <v>0</v>
      </c>
      <c r="V240" s="19">
        <v>0</v>
      </c>
      <c r="W240" s="19">
        <v>0</v>
      </c>
      <c r="X240" s="19">
        <v>-1.862645149230957E-9</v>
      </c>
      <c r="Y240" s="20">
        <f t="shared" si="12"/>
        <v>0.22625651735523908</v>
      </c>
      <c r="Z240" s="20">
        <f t="shared" si="13"/>
        <v>0.22625651735523908</v>
      </c>
      <c r="AA240" s="20">
        <f t="shared" si="14"/>
        <v>0.773743482644761</v>
      </c>
      <c r="AB240" s="21">
        <f t="shared" si="15"/>
        <v>1</v>
      </c>
    </row>
    <row r="241" spans="1:28" ht="75" outlineLevel="2" x14ac:dyDescent="0.25">
      <c r="A241" s="15" t="s">
        <v>312</v>
      </c>
      <c r="B241" s="16" t="s">
        <v>30</v>
      </c>
      <c r="C241" s="16" t="s">
        <v>31</v>
      </c>
      <c r="D241" s="16" t="s">
        <v>62</v>
      </c>
      <c r="E241" s="16" t="s">
        <v>52</v>
      </c>
      <c r="F241" s="16" t="s">
        <v>33</v>
      </c>
      <c r="G241" s="16">
        <v>1112</v>
      </c>
      <c r="H241" s="16">
        <v>3480</v>
      </c>
      <c r="I241" s="17" t="s">
        <v>63</v>
      </c>
      <c r="J241" s="19">
        <v>1338748938</v>
      </c>
      <c r="K241" s="19">
        <v>1338748938</v>
      </c>
      <c r="L241" s="19">
        <v>0</v>
      </c>
      <c r="M241" s="19">
        <v>0</v>
      </c>
      <c r="N241" s="19">
        <v>0</v>
      </c>
      <c r="O241" s="19">
        <v>1338748938</v>
      </c>
      <c r="P241" s="19">
        <v>0</v>
      </c>
      <c r="Q241" s="19">
        <v>1010663695.98</v>
      </c>
      <c r="R241" s="19">
        <v>0</v>
      </c>
      <c r="S241" s="19">
        <v>328085242.01999998</v>
      </c>
      <c r="T241" s="19">
        <v>328085242.01999998</v>
      </c>
      <c r="U241" s="19">
        <v>0</v>
      </c>
      <c r="V241" s="19">
        <v>0</v>
      </c>
      <c r="W241" s="19">
        <v>0</v>
      </c>
      <c r="X241" s="19">
        <v>0</v>
      </c>
      <c r="Y241" s="20">
        <f t="shared" si="12"/>
        <v>0.24506853578546031</v>
      </c>
      <c r="Z241" s="20">
        <f t="shared" si="13"/>
        <v>0.24506853578546031</v>
      </c>
      <c r="AA241" s="20">
        <f t="shared" si="14"/>
        <v>0.75493146421453972</v>
      </c>
      <c r="AB241" s="21">
        <f t="shared" si="15"/>
        <v>1</v>
      </c>
    </row>
    <row r="242" spans="1:28" ht="75" outlineLevel="2" x14ac:dyDescent="0.25">
      <c r="A242" s="15" t="s">
        <v>317</v>
      </c>
      <c r="B242" s="16" t="s">
        <v>30</v>
      </c>
      <c r="C242" s="16" t="s">
        <v>31</v>
      </c>
      <c r="D242" s="16" t="s">
        <v>62</v>
      </c>
      <c r="E242" s="16" t="s">
        <v>52</v>
      </c>
      <c r="F242" s="16" t="s">
        <v>33</v>
      </c>
      <c r="G242" s="16">
        <v>1112</v>
      </c>
      <c r="H242" s="16">
        <v>3460</v>
      </c>
      <c r="I242" s="17" t="s">
        <v>63</v>
      </c>
      <c r="J242" s="19">
        <v>47400706</v>
      </c>
      <c r="K242" s="19">
        <v>47400706</v>
      </c>
      <c r="L242" s="19">
        <v>0</v>
      </c>
      <c r="M242" s="19">
        <v>0</v>
      </c>
      <c r="N242" s="19">
        <v>0</v>
      </c>
      <c r="O242" s="19">
        <v>47400706</v>
      </c>
      <c r="P242" s="19">
        <v>0</v>
      </c>
      <c r="Q242" s="19">
        <v>34494437.539999999</v>
      </c>
      <c r="R242" s="19">
        <v>0</v>
      </c>
      <c r="S242" s="19">
        <v>12906268.460000001</v>
      </c>
      <c r="T242" s="19">
        <v>12906268.460000001</v>
      </c>
      <c r="U242" s="19">
        <v>0</v>
      </c>
      <c r="V242" s="19">
        <v>0</v>
      </c>
      <c r="W242" s="19">
        <v>0</v>
      </c>
      <c r="X242" s="19">
        <v>0</v>
      </c>
      <c r="Y242" s="20">
        <f t="shared" si="12"/>
        <v>0.27228008924592811</v>
      </c>
      <c r="Z242" s="20">
        <f t="shared" si="13"/>
        <v>0.27228008924592811</v>
      </c>
      <c r="AA242" s="20">
        <f t="shared" si="14"/>
        <v>0.72771991075407183</v>
      </c>
      <c r="AB242" s="21">
        <f t="shared" si="15"/>
        <v>1</v>
      </c>
    </row>
    <row r="243" spans="1:28" ht="75" outlineLevel="2" x14ac:dyDescent="0.25">
      <c r="A243" s="15" t="s">
        <v>347</v>
      </c>
      <c r="B243" s="16" t="s">
        <v>263</v>
      </c>
      <c r="C243" s="16" t="s">
        <v>31</v>
      </c>
      <c r="D243" s="16" t="s">
        <v>62</v>
      </c>
      <c r="E243" s="16" t="s">
        <v>52</v>
      </c>
      <c r="F243" s="16" t="s">
        <v>33</v>
      </c>
      <c r="G243" s="16">
        <v>1112</v>
      </c>
      <c r="H243" s="16">
        <v>3410</v>
      </c>
      <c r="I243" s="17" t="s">
        <v>63</v>
      </c>
      <c r="J243" s="19">
        <v>33313267103</v>
      </c>
      <c r="K243" s="19">
        <v>33313267103</v>
      </c>
      <c r="L243" s="19">
        <v>0</v>
      </c>
      <c r="M243" s="19">
        <v>0</v>
      </c>
      <c r="N243" s="19">
        <v>0</v>
      </c>
      <c r="O243" s="19">
        <v>33313267103</v>
      </c>
      <c r="P243" s="19">
        <v>0</v>
      </c>
      <c r="Q243" s="19">
        <v>23703243476.630001</v>
      </c>
      <c r="R243" s="19">
        <v>0</v>
      </c>
      <c r="S243" s="19">
        <v>9610023626.3700008</v>
      </c>
      <c r="T243" s="19">
        <v>9610023626.3700008</v>
      </c>
      <c r="U243" s="19">
        <v>0</v>
      </c>
      <c r="V243" s="19">
        <v>0</v>
      </c>
      <c r="W243" s="19">
        <v>0</v>
      </c>
      <c r="X243" s="19">
        <v>-1.9073486328125E-6</v>
      </c>
      <c r="Y243" s="20">
        <f t="shared" si="12"/>
        <v>0.28847436658365394</v>
      </c>
      <c r="Z243" s="20">
        <f t="shared" si="13"/>
        <v>0.28847436658365394</v>
      </c>
      <c r="AA243" s="20">
        <f t="shared" si="14"/>
        <v>0.71152563341634611</v>
      </c>
      <c r="AB243" s="21">
        <f t="shared" si="15"/>
        <v>1</v>
      </c>
    </row>
    <row r="244" spans="1:28" ht="75" outlineLevel="2" x14ac:dyDescent="0.25">
      <c r="A244" s="15" t="s">
        <v>347</v>
      </c>
      <c r="B244" s="16" t="s">
        <v>264</v>
      </c>
      <c r="C244" s="16" t="s">
        <v>31</v>
      </c>
      <c r="D244" s="16" t="s">
        <v>62</v>
      </c>
      <c r="E244" s="16" t="s">
        <v>52</v>
      </c>
      <c r="F244" s="16" t="s">
        <v>33</v>
      </c>
      <c r="G244" s="16">
        <v>1112</v>
      </c>
      <c r="H244" s="16">
        <v>3420</v>
      </c>
      <c r="I244" s="17" t="s">
        <v>63</v>
      </c>
      <c r="J244" s="19">
        <v>16280771104</v>
      </c>
      <c r="K244" s="19">
        <v>16280771104</v>
      </c>
      <c r="L244" s="19">
        <v>0</v>
      </c>
      <c r="M244" s="19">
        <v>0</v>
      </c>
      <c r="N244" s="19">
        <v>0</v>
      </c>
      <c r="O244" s="19">
        <v>16280771104</v>
      </c>
      <c r="P244" s="19">
        <v>0</v>
      </c>
      <c r="Q244" s="19">
        <v>11427610521.540001</v>
      </c>
      <c r="R244" s="19">
        <v>0</v>
      </c>
      <c r="S244" s="19">
        <v>4853160582.46</v>
      </c>
      <c r="T244" s="19">
        <v>4853160582.46</v>
      </c>
      <c r="U244" s="19">
        <v>0</v>
      </c>
      <c r="V244" s="19">
        <v>0</v>
      </c>
      <c r="W244" s="19">
        <v>0</v>
      </c>
      <c r="X244" s="19">
        <v>-9.5367431640625E-7</v>
      </c>
      <c r="Y244" s="20">
        <f t="shared" si="12"/>
        <v>0.2980915677432277</v>
      </c>
      <c r="Z244" s="20">
        <f t="shared" si="13"/>
        <v>0.2980915677432277</v>
      </c>
      <c r="AA244" s="20">
        <f t="shared" si="14"/>
        <v>0.70190843225677235</v>
      </c>
      <c r="AB244" s="21">
        <f t="shared" si="15"/>
        <v>1</v>
      </c>
    </row>
    <row r="245" spans="1:28" ht="75" outlineLevel="2" x14ac:dyDescent="0.25">
      <c r="A245" s="15" t="s">
        <v>347</v>
      </c>
      <c r="B245" s="16" t="s">
        <v>288</v>
      </c>
      <c r="C245" s="16" t="s">
        <v>31</v>
      </c>
      <c r="D245" s="16" t="s">
        <v>62</v>
      </c>
      <c r="E245" s="16" t="s">
        <v>52</v>
      </c>
      <c r="F245" s="16" t="s">
        <v>33</v>
      </c>
      <c r="G245" s="16">
        <v>1112</v>
      </c>
      <c r="H245" s="16">
        <v>3420</v>
      </c>
      <c r="I245" s="17" t="s">
        <v>63</v>
      </c>
      <c r="J245" s="19">
        <v>9992428706</v>
      </c>
      <c r="K245" s="19">
        <v>9992428706</v>
      </c>
      <c r="L245" s="19">
        <v>0</v>
      </c>
      <c r="M245" s="19">
        <v>0</v>
      </c>
      <c r="N245" s="19">
        <v>0</v>
      </c>
      <c r="O245" s="19">
        <v>9992428706</v>
      </c>
      <c r="P245" s="19">
        <v>0</v>
      </c>
      <c r="Q245" s="19">
        <v>7032857677.79</v>
      </c>
      <c r="R245" s="19">
        <v>0</v>
      </c>
      <c r="S245" s="19">
        <v>2959571028.21</v>
      </c>
      <c r="T245" s="19">
        <v>2959571028.21</v>
      </c>
      <c r="U245" s="19">
        <v>0</v>
      </c>
      <c r="V245" s="19">
        <v>0</v>
      </c>
      <c r="W245" s="19">
        <v>0</v>
      </c>
      <c r="X245" s="19">
        <v>0</v>
      </c>
      <c r="Y245" s="20">
        <f t="shared" si="12"/>
        <v>0.29618135042914162</v>
      </c>
      <c r="Z245" s="20">
        <f t="shared" si="13"/>
        <v>0.29618135042914162</v>
      </c>
      <c r="AA245" s="20">
        <f t="shared" si="14"/>
        <v>0.70381864957085838</v>
      </c>
      <c r="AB245" s="21">
        <f t="shared" si="15"/>
        <v>1</v>
      </c>
    </row>
    <row r="246" spans="1:28" ht="75" outlineLevel="2" x14ac:dyDescent="0.25">
      <c r="A246" s="15" t="s">
        <v>347</v>
      </c>
      <c r="B246" s="16" t="s">
        <v>423</v>
      </c>
      <c r="C246" s="16" t="s">
        <v>31</v>
      </c>
      <c r="D246" s="16" t="s">
        <v>62</v>
      </c>
      <c r="E246" s="16" t="s">
        <v>52</v>
      </c>
      <c r="F246" s="16" t="s">
        <v>33</v>
      </c>
      <c r="G246" s="16">
        <v>1112</v>
      </c>
      <c r="H246" s="16">
        <v>3480</v>
      </c>
      <c r="I246" s="17" t="s">
        <v>63</v>
      </c>
      <c r="J246" s="19">
        <v>7460352003</v>
      </c>
      <c r="K246" s="19">
        <v>7460352003</v>
      </c>
      <c r="L246" s="19">
        <v>0</v>
      </c>
      <c r="M246" s="19">
        <v>0</v>
      </c>
      <c r="N246" s="19">
        <v>0</v>
      </c>
      <c r="O246" s="19">
        <v>7460352003</v>
      </c>
      <c r="P246" s="19">
        <v>0</v>
      </c>
      <c r="Q246" s="19">
        <v>5269814823.2299995</v>
      </c>
      <c r="R246" s="19">
        <v>0</v>
      </c>
      <c r="S246" s="19">
        <v>2190537179.77</v>
      </c>
      <c r="T246" s="19">
        <v>2190537179.77</v>
      </c>
      <c r="U246" s="19">
        <v>0</v>
      </c>
      <c r="V246" s="19">
        <v>0</v>
      </c>
      <c r="W246" s="19">
        <v>0</v>
      </c>
      <c r="X246" s="19">
        <v>4.76837158203125E-7</v>
      </c>
      <c r="Y246" s="20">
        <f t="shared" si="12"/>
        <v>0.29362383690328936</v>
      </c>
      <c r="Z246" s="20">
        <f t="shared" si="13"/>
        <v>0.29362383690328936</v>
      </c>
      <c r="AA246" s="20">
        <f t="shared" si="14"/>
        <v>0.70637616309671059</v>
      </c>
      <c r="AB246" s="21">
        <f t="shared" si="15"/>
        <v>1</v>
      </c>
    </row>
    <row r="247" spans="1:28" ht="75" outlineLevel="2" x14ac:dyDescent="0.25">
      <c r="A247" s="15" t="s">
        <v>347</v>
      </c>
      <c r="B247" s="16" t="s">
        <v>442</v>
      </c>
      <c r="C247" s="16" t="s">
        <v>31</v>
      </c>
      <c r="D247" s="16" t="s">
        <v>62</v>
      </c>
      <c r="E247" s="16" t="s">
        <v>52</v>
      </c>
      <c r="F247" s="16" t="s">
        <v>33</v>
      </c>
      <c r="G247" s="16">
        <v>1112</v>
      </c>
      <c r="H247" s="16">
        <v>3480</v>
      </c>
      <c r="I247" s="17" t="s">
        <v>63</v>
      </c>
      <c r="J247" s="19">
        <v>4809889427</v>
      </c>
      <c r="K247" s="19">
        <v>4809889427</v>
      </c>
      <c r="L247" s="19">
        <v>0</v>
      </c>
      <c r="M247" s="19">
        <v>0</v>
      </c>
      <c r="N247" s="19">
        <v>0</v>
      </c>
      <c r="O247" s="19">
        <v>4809889427</v>
      </c>
      <c r="P247" s="19">
        <v>0</v>
      </c>
      <c r="Q247" s="19">
        <v>3504130783.1399999</v>
      </c>
      <c r="R247" s="19">
        <v>0</v>
      </c>
      <c r="S247" s="19">
        <v>1305758643.8599999</v>
      </c>
      <c r="T247" s="19">
        <v>1305758643.8599999</v>
      </c>
      <c r="U247" s="19">
        <v>0</v>
      </c>
      <c r="V247" s="19">
        <v>0</v>
      </c>
      <c r="W247" s="19">
        <v>0</v>
      </c>
      <c r="X247" s="19">
        <v>2.384185791015625E-7</v>
      </c>
      <c r="Y247" s="20">
        <f t="shared" si="12"/>
        <v>0.27147373420482579</v>
      </c>
      <c r="Z247" s="20">
        <f t="shared" si="13"/>
        <v>0.27147373420482579</v>
      </c>
      <c r="AA247" s="20">
        <f t="shared" si="14"/>
        <v>0.7285262657951741</v>
      </c>
      <c r="AB247" s="21">
        <f t="shared" si="15"/>
        <v>0.99999999999999989</v>
      </c>
    </row>
    <row r="248" spans="1:28" outlineLevel="1" x14ac:dyDescent="0.25">
      <c r="A248" s="37"/>
      <c r="B248" s="37"/>
      <c r="C248" s="37"/>
      <c r="D248" s="45" t="s">
        <v>489</v>
      </c>
      <c r="E248" s="37"/>
      <c r="F248" s="37"/>
      <c r="G248" s="37"/>
      <c r="H248" s="37"/>
      <c r="I248" s="38"/>
      <c r="J248" s="39">
        <f>SUBTOTAL(9,J233:J247)</f>
        <v>74686718737</v>
      </c>
      <c r="K248" s="40">
        <f>SUBTOTAL(9,K233:K247)</f>
        <v>74686718737</v>
      </c>
      <c r="L248" s="40">
        <f>SUBTOTAL(9,L233:L247)</f>
        <v>0</v>
      </c>
      <c r="M248" s="40">
        <f>SUBTOTAL(9,M233:M247)</f>
        <v>0</v>
      </c>
      <c r="N248" s="40">
        <f>SUBTOTAL(9,N233:N247)</f>
        <v>0</v>
      </c>
      <c r="O248" s="40">
        <f>SUBTOTAL(9,O233:O247)</f>
        <v>74686718737</v>
      </c>
      <c r="P248" s="40">
        <f>SUBTOTAL(9,P233:P247)</f>
        <v>0</v>
      </c>
      <c r="Q248" s="40">
        <f>SUBTOTAL(9,Q233:Q247)</f>
        <v>53061735075.01001</v>
      </c>
      <c r="R248" s="40">
        <f>SUBTOTAL(9,R233:R247)</f>
        <v>0</v>
      </c>
      <c r="S248" s="40">
        <f>SUBTOTAL(9,S233:S247)</f>
        <v>21624983661.990002</v>
      </c>
      <c r="T248" s="40">
        <f>SUBTOTAL(9,T233:T247)</f>
        <v>21624983661.990002</v>
      </c>
      <c r="U248" s="40">
        <f>SUBTOTAL(9,U233:U247)</f>
        <v>0</v>
      </c>
      <c r="V248" s="40">
        <f>SUBTOTAL(9,V233:V247)</f>
        <v>0</v>
      </c>
      <c r="W248" s="40">
        <f>SUBTOTAL(9,W233:W247)</f>
        <v>0</v>
      </c>
      <c r="X248" s="40">
        <f>SUBTOTAL(9,X233:X247)</f>
        <v>-2.202112227678299E-6</v>
      </c>
      <c r="Y248" s="41">
        <f t="shared" si="12"/>
        <v>0.28954255894062897</v>
      </c>
      <c r="Z248" s="41">
        <f t="shared" si="13"/>
        <v>0.28954255894062897</v>
      </c>
      <c r="AA248" s="41">
        <f t="shared" si="14"/>
        <v>0.71045744105937114</v>
      </c>
      <c r="AB248" s="41">
        <f t="shared" si="15"/>
        <v>1</v>
      </c>
    </row>
    <row r="249" spans="1:28" ht="30" outlineLevel="2" x14ac:dyDescent="0.25">
      <c r="A249" s="15" t="s">
        <v>198</v>
      </c>
      <c r="B249" s="16" t="s">
        <v>30</v>
      </c>
      <c r="C249" s="16" t="s">
        <v>64</v>
      </c>
      <c r="D249" s="16" t="s">
        <v>199</v>
      </c>
      <c r="E249" s="16"/>
      <c r="F249" s="16" t="s">
        <v>33</v>
      </c>
      <c r="G249" s="16">
        <v>1120</v>
      </c>
      <c r="H249" s="16">
        <v>3480</v>
      </c>
      <c r="I249" s="17" t="s">
        <v>200</v>
      </c>
      <c r="J249" s="19">
        <v>2662653205</v>
      </c>
      <c r="K249" s="19">
        <v>2662653205</v>
      </c>
      <c r="L249" s="19">
        <v>0</v>
      </c>
      <c r="M249" s="19">
        <v>-249522038</v>
      </c>
      <c r="N249" s="19">
        <v>0</v>
      </c>
      <c r="O249" s="19">
        <v>2413131167</v>
      </c>
      <c r="P249" s="19">
        <v>0</v>
      </c>
      <c r="Q249" s="19">
        <v>192542240.13999999</v>
      </c>
      <c r="R249" s="19">
        <v>0</v>
      </c>
      <c r="S249" s="19">
        <v>247329718.52000001</v>
      </c>
      <c r="T249" s="19">
        <v>247329718.52000001</v>
      </c>
      <c r="U249" s="19">
        <v>382314497.52999997</v>
      </c>
      <c r="V249" s="19">
        <v>2222781246.3400002</v>
      </c>
      <c r="W249" s="19">
        <v>0</v>
      </c>
      <c r="X249" s="19">
        <v>1973259208.3400002</v>
      </c>
      <c r="Y249" s="20">
        <f t="shared" si="12"/>
        <v>9.2888446026526392E-2</v>
      </c>
      <c r="Z249" s="20">
        <f t="shared" si="13"/>
        <v>0.10249327591565602</v>
      </c>
      <c r="AA249" s="20">
        <f t="shared" si="14"/>
        <v>7.9789380193273182E-2</v>
      </c>
      <c r="AB249" s="21">
        <f t="shared" si="15"/>
        <v>0.18228265610892919</v>
      </c>
    </row>
    <row r="250" spans="1:28" ht="30" outlineLevel="2" x14ac:dyDescent="0.25">
      <c r="A250" s="15" t="s">
        <v>312</v>
      </c>
      <c r="B250" s="16" t="s">
        <v>30</v>
      </c>
      <c r="C250" s="16" t="s">
        <v>64</v>
      </c>
      <c r="D250" s="16" t="s">
        <v>199</v>
      </c>
      <c r="E250" s="16"/>
      <c r="F250" s="16" t="s">
        <v>33</v>
      </c>
      <c r="G250" s="16">
        <v>1120</v>
      </c>
      <c r="H250" s="16">
        <v>3480</v>
      </c>
      <c r="I250" s="17" t="s">
        <v>200</v>
      </c>
      <c r="J250" s="19">
        <v>2596156438</v>
      </c>
      <c r="K250" s="19">
        <v>2596156438</v>
      </c>
      <c r="L250" s="19">
        <v>0</v>
      </c>
      <c r="M250" s="19">
        <v>0</v>
      </c>
      <c r="N250" s="19">
        <v>0</v>
      </c>
      <c r="O250" s="19">
        <v>2596156438</v>
      </c>
      <c r="P250" s="19">
        <v>0</v>
      </c>
      <c r="Q250" s="19">
        <v>169027134.55000001</v>
      </c>
      <c r="R250" s="19">
        <v>47426602.850000001</v>
      </c>
      <c r="S250" s="19">
        <v>402626170.08999997</v>
      </c>
      <c r="T250" s="19">
        <v>316335763.69999999</v>
      </c>
      <c r="U250" s="19">
        <v>168507040.50999999</v>
      </c>
      <c r="V250" s="19">
        <v>1977076530.51</v>
      </c>
      <c r="W250" s="19">
        <v>0</v>
      </c>
      <c r="X250" s="19">
        <v>1977076530.51</v>
      </c>
      <c r="Y250" s="20">
        <f t="shared" si="12"/>
        <v>0.15508548105836448</v>
      </c>
      <c r="Z250" s="20">
        <f t="shared" si="13"/>
        <v>0.15508548105836448</v>
      </c>
      <c r="AA250" s="20">
        <f t="shared" si="14"/>
        <v>8.3374689688094986E-2</v>
      </c>
      <c r="AB250" s="21">
        <f t="shared" si="15"/>
        <v>0.23846017074645948</v>
      </c>
    </row>
    <row r="251" spans="1:28" outlineLevel="1" x14ac:dyDescent="0.25">
      <c r="A251" s="37"/>
      <c r="B251" s="37"/>
      <c r="C251" s="37"/>
      <c r="D251" s="45" t="s">
        <v>490</v>
      </c>
      <c r="E251" s="37"/>
      <c r="F251" s="37"/>
      <c r="G251" s="37"/>
      <c r="H251" s="37"/>
      <c r="I251" s="38"/>
      <c r="J251" s="39">
        <f>SUBTOTAL(9,J249:J250)</f>
        <v>5258809643</v>
      </c>
      <c r="K251" s="40">
        <f>SUBTOTAL(9,K249:K250)</f>
        <v>5258809643</v>
      </c>
      <c r="L251" s="40">
        <f>SUBTOTAL(9,L249:L250)</f>
        <v>0</v>
      </c>
      <c r="M251" s="40">
        <f>SUBTOTAL(9,M249:M250)</f>
        <v>-249522038</v>
      </c>
      <c r="N251" s="40">
        <f>SUBTOTAL(9,N249:N250)</f>
        <v>0</v>
      </c>
      <c r="O251" s="40">
        <f>SUBTOTAL(9,O249:O250)</f>
        <v>5009287605</v>
      </c>
      <c r="P251" s="40">
        <f>SUBTOTAL(9,P249:P250)</f>
        <v>0</v>
      </c>
      <c r="Q251" s="40">
        <f>SUBTOTAL(9,Q249:Q250)</f>
        <v>361569374.69</v>
      </c>
      <c r="R251" s="40">
        <f>SUBTOTAL(9,R249:R250)</f>
        <v>47426602.850000001</v>
      </c>
      <c r="S251" s="40">
        <f>SUBTOTAL(9,S249:S250)</f>
        <v>649955888.61000001</v>
      </c>
      <c r="T251" s="40">
        <f>SUBTOTAL(9,T249:T250)</f>
        <v>563665482.22000003</v>
      </c>
      <c r="U251" s="40">
        <f>SUBTOTAL(9,U249:U250)</f>
        <v>550821538.03999996</v>
      </c>
      <c r="V251" s="40">
        <f>SUBTOTAL(9,V249:V250)</f>
        <v>4199857776.8500004</v>
      </c>
      <c r="W251" s="40">
        <f>SUBTOTAL(9,W249:W250)</f>
        <v>0</v>
      </c>
      <c r="X251" s="40">
        <f>SUBTOTAL(9,X249:X250)</f>
        <v>3950335738.8500004</v>
      </c>
      <c r="Y251" s="41">
        <f t="shared" si="12"/>
        <v>0.12359372799796169</v>
      </c>
      <c r="Z251" s="41">
        <f t="shared" si="13"/>
        <v>0.12975016406749118</v>
      </c>
      <c r="AA251" s="41">
        <f t="shared" si="14"/>
        <v>8.1647533499925692E-2</v>
      </c>
      <c r="AB251" s="41">
        <f t="shared" si="15"/>
        <v>0.21139769756741689</v>
      </c>
    </row>
    <row r="252" spans="1:28" ht="30" outlineLevel="2" x14ac:dyDescent="0.25">
      <c r="A252" s="15" t="s">
        <v>198</v>
      </c>
      <c r="B252" s="16" t="s">
        <v>30</v>
      </c>
      <c r="C252" s="16" t="s">
        <v>64</v>
      </c>
      <c r="D252" s="16" t="s">
        <v>201</v>
      </c>
      <c r="E252" s="16"/>
      <c r="F252" s="16" t="s">
        <v>33</v>
      </c>
      <c r="G252" s="16">
        <v>1120</v>
      </c>
      <c r="H252" s="16">
        <v>3480</v>
      </c>
      <c r="I252" s="17" t="s">
        <v>202</v>
      </c>
      <c r="J252" s="19">
        <v>68000000</v>
      </c>
      <c r="K252" s="19">
        <v>68000000</v>
      </c>
      <c r="L252" s="19">
        <v>0</v>
      </c>
      <c r="M252" s="19">
        <v>0</v>
      </c>
      <c r="N252" s="19">
        <v>0</v>
      </c>
      <c r="O252" s="19">
        <v>68000000</v>
      </c>
      <c r="P252" s="19">
        <v>0</v>
      </c>
      <c r="Q252" s="19">
        <v>0</v>
      </c>
      <c r="R252" s="19">
        <v>0</v>
      </c>
      <c r="S252" s="19">
        <v>5184407.75</v>
      </c>
      <c r="T252" s="19">
        <v>5184407.75</v>
      </c>
      <c r="U252" s="19">
        <v>19482260.25</v>
      </c>
      <c r="V252" s="19">
        <v>62815592.25</v>
      </c>
      <c r="W252" s="19">
        <v>0</v>
      </c>
      <c r="X252" s="19">
        <v>62815592.25</v>
      </c>
      <c r="Y252" s="20">
        <f t="shared" si="12"/>
        <v>7.6241290441176474E-2</v>
      </c>
      <c r="Z252" s="20">
        <f t="shared" si="13"/>
        <v>7.6241290441176474E-2</v>
      </c>
      <c r="AA252" s="20">
        <f t="shared" si="14"/>
        <v>0</v>
      </c>
      <c r="AB252" s="21">
        <f t="shared" si="15"/>
        <v>7.6241290441176474E-2</v>
      </c>
    </row>
    <row r="253" spans="1:28" ht="30" outlineLevel="2" x14ac:dyDescent="0.25">
      <c r="A253" s="15" t="s">
        <v>312</v>
      </c>
      <c r="B253" s="16" t="s">
        <v>30</v>
      </c>
      <c r="C253" s="16" t="s">
        <v>64</v>
      </c>
      <c r="D253" s="16" t="s">
        <v>201</v>
      </c>
      <c r="E253" s="16"/>
      <c r="F253" s="16" t="s">
        <v>33</v>
      </c>
      <c r="G253" s="16">
        <v>1120</v>
      </c>
      <c r="H253" s="16">
        <v>3480</v>
      </c>
      <c r="I253" s="17" t="s">
        <v>202</v>
      </c>
      <c r="J253" s="19">
        <v>24015970</v>
      </c>
      <c r="K253" s="19">
        <v>24015970</v>
      </c>
      <c r="L253" s="19">
        <v>0</v>
      </c>
      <c r="M253" s="19">
        <v>0</v>
      </c>
      <c r="N253" s="19">
        <v>0</v>
      </c>
      <c r="O253" s="19">
        <v>24015970</v>
      </c>
      <c r="P253" s="19">
        <v>0</v>
      </c>
      <c r="Q253" s="19">
        <v>4477238.84</v>
      </c>
      <c r="R253" s="19">
        <v>0</v>
      </c>
      <c r="S253" s="19">
        <v>1422774.16</v>
      </c>
      <c r="T253" s="19">
        <v>1029708.6</v>
      </c>
      <c r="U253" s="19">
        <v>103979</v>
      </c>
      <c r="V253" s="19">
        <v>18115957</v>
      </c>
      <c r="W253" s="19">
        <v>0</v>
      </c>
      <c r="X253" s="19">
        <v>18115957</v>
      </c>
      <c r="Y253" s="20">
        <f t="shared" si="12"/>
        <v>5.9242835496546672E-2</v>
      </c>
      <c r="Z253" s="20">
        <f t="shared" si="13"/>
        <v>5.9242835496546672E-2</v>
      </c>
      <c r="AA253" s="20">
        <f t="shared" si="14"/>
        <v>0.18642756632357552</v>
      </c>
      <c r="AB253" s="21">
        <f t="shared" si="15"/>
        <v>0.24567040182012218</v>
      </c>
    </row>
    <row r="254" spans="1:28" outlineLevel="1" x14ac:dyDescent="0.25">
      <c r="A254" s="37"/>
      <c r="B254" s="37"/>
      <c r="C254" s="37"/>
      <c r="D254" s="45" t="s">
        <v>491</v>
      </c>
      <c r="E254" s="37"/>
      <c r="F254" s="37"/>
      <c r="G254" s="37"/>
      <c r="H254" s="37"/>
      <c r="I254" s="38"/>
      <c r="J254" s="39">
        <f>SUBTOTAL(9,J252:J253)</f>
        <v>92015970</v>
      </c>
      <c r="K254" s="40">
        <f>SUBTOTAL(9,K252:K253)</f>
        <v>92015970</v>
      </c>
      <c r="L254" s="40">
        <f>SUBTOTAL(9,L252:L253)</f>
        <v>0</v>
      </c>
      <c r="M254" s="40">
        <f>SUBTOTAL(9,M252:M253)</f>
        <v>0</v>
      </c>
      <c r="N254" s="40">
        <f>SUBTOTAL(9,N252:N253)</f>
        <v>0</v>
      </c>
      <c r="O254" s="40">
        <f>SUBTOTAL(9,O252:O253)</f>
        <v>92015970</v>
      </c>
      <c r="P254" s="40">
        <f>SUBTOTAL(9,P252:P253)</f>
        <v>0</v>
      </c>
      <c r="Q254" s="40">
        <f>SUBTOTAL(9,Q252:Q253)</f>
        <v>4477238.84</v>
      </c>
      <c r="R254" s="40">
        <f>SUBTOTAL(9,R252:R253)</f>
        <v>0</v>
      </c>
      <c r="S254" s="40">
        <f>SUBTOTAL(9,S252:S253)</f>
        <v>6607181.9100000001</v>
      </c>
      <c r="T254" s="40">
        <f>SUBTOTAL(9,T252:T253)</f>
        <v>6214116.3499999996</v>
      </c>
      <c r="U254" s="40">
        <f>SUBTOTAL(9,U252:U253)</f>
        <v>19586239.25</v>
      </c>
      <c r="V254" s="40">
        <f>SUBTOTAL(9,V252:V253)</f>
        <v>80931549.25</v>
      </c>
      <c r="W254" s="40">
        <f>SUBTOTAL(9,W252:W253)</f>
        <v>0</v>
      </c>
      <c r="X254" s="40">
        <f>SUBTOTAL(9,X252:X253)</f>
        <v>80931549.25</v>
      </c>
      <c r="Y254" s="41">
        <f t="shared" si="12"/>
        <v>7.1804730309314793E-2</v>
      </c>
      <c r="Z254" s="41">
        <f t="shared" si="13"/>
        <v>7.1804730309314793E-2</v>
      </c>
      <c r="AA254" s="41">
        <f t="shared" si="14"/>
        <v>4.8657193311117626E-2</v>
      </c>
      <c r="AB254" s="41">
        <f t="shared" si="15"/>
        <v>0.12046192362043243</v>
      </c>
    </row>
    <row r="255" spans="1:28" outlineLevel="2" x14ac:dyDescent="0.25">
      <c r="A255" s="15" t="s">
        <v>303</v>
      </c>
      <c r="B255" s="16" t="s">
        <v>30</v>
      </c>
      <c r="C255" s="16" t="s">
        <v>64</v>
      </c>
      <c r="D255" s="16" t="s">
        <v>304</v>
      </c>
      <c r="E255" s="16"/>
      <c r="F255" s="16" t="s">
        <v>33</v>
      </c>
      <c r="G255" s="16">
        <v>1120</v>
      </c>
      <c r="H255" s="16">
        <v>3480</v>
      </c>
      <c r="I255" s="17" t="s">
        <v>305</v>
      </c>
      <c r="J255" s="19">
        <v>3859513186</v>
      </c>
      <c r="K255" s="19">
        <v>3859513186</v>
      </c>
      <c r="L255" s="19">
        <v>0</v>
      </c>
      <c r="M255" s="19">
        <v>0</v>
      </c>
      <c r="N255" s="19">
        <v>0</v>
      </c>
      <c r="O255" s="19">
        <v>3859513186</v>
      </c>
      <c r="P255" s="19">
        <v>105343479.3</v>
      </c>
      <c r="Q255" s="19">
        <v>169386918.03</v>
      </c>
      <c r="R255" s="19">
        <v>0</v>
      </c>
      <c r="S255" s="19">
        <v>118074491.18000001</v>
      </c>
      <c r="T255" s="19">
        <v>118074491.18000001</v>
      </c>
      <c r="U255" s="19">
        <v>1153160572.49</v>
      </c>
      <c r="V255" s="19">
        <v>3466708297.4899998</v>
      </c>
      <c r="W255" s="19">
        <v>0</v>
      </c>
      <c r="X255" s="19">
        <v>3466708297.4899998</v>
      </c>
      <c r="Y255" s="20">
        <f t="shared" si="12"/>
        <v>3.0593104749143875E-2</v>
      </c>
      <c r="Z255" s="20">
        <f t="shared" si="13"/>
        <v>3.0593104749143875E-2</v>
      </c>
      <c r="AA255" s="20">
        <f t="shared" si="14"/>
        <v>7.1182655451614243E-2</v>
      </c>
      <c r="AB255" s="21">
        <f t="shared" si="15"/>
        <v>0.10177576020075813</v>
      </c>
    </row>
    <row r="256" spans="1:28" outlineLevel="1" x14ac:dyDescent="0.25">
      <c r="A256" s="37"/>
      <c r="B256" s="37"/>
      <c r="C256" s="37"/>
      <c r="D256" s="45" t="s">
        <v>492</v>
      </c>
      <c r="E256" s="37"/>
      <c r="F256" s="37"/>
      <c r="G256" s="37"/>
      <c r="H256" s="37"/>
      <c r="I256" s="38"/>
      <c r="J256" s="39">
        <f>SUBTOTAL(9,J255:J255)</f>
        <v>3859513186</v>
      </c>
      <c r="K256" s="40">
        <f>SUBTOTAL(9,K255:K255)</f>
        <v>3859513186</v>
      </c>
      <c r="L256" s="40">
        <f>SUBTOTAL(9,L255:L255)</f>
        <v>0</v>
      </c>
      <c r="M256" s="40">
        <f>SUBTOTAL(9,M255:M255)</f>
        <v>0</v>
      </c>
      <c r="N256" s="40">
        <f>SUBTOTAL(9,N255:N255)</f>
        <v>0</v>
      </c>
      <c r="O256" s="40">
        <f>SUBTOTAL(9,O255:O255)</f>
        <v>3859513186</v>
      </c>
      <c r="P256" s="40">
        <f>SUBTOTAL(9,P255:P255)</f>
        <v>105343479.3</v>
      </c>
      <c r="Q256" s="40">
        <f>SUBTOTAL(9,Q255:Q255)</f>
        <v>169386918.03</v>
      </c>
      <c r="R256" s="40">
        <f>SUBTOTAL(9,R255:R255)</f>
        <v>0</v>
      </c>
      <c r="S256" s="40">
        <f>SUBTOTAL(9,S255:S255)</f>
        <v>118074491.18000001</v>
      </c>
      <c r="T256" s="40">
        <f>SUBTOTAL(9,T255:T255)</f>
        <v>118074491.18000001</v>
      </c>
      <c r="U256" s="40">
        <f>SUBTOTAL(9,U255:U255)</f>
        <v>1153160572.49</v>
      </c>
      <c r="V256" s="40">
        <f>SUBTOTAL(9,V255:V255)</f>
        <v>3466708297.4899998</v>
      </c>
      <c r="W256" s="40">
        <f>SUBTOTAL(9,W255:W255)</f>
        <v>0</v>
      </c>
      <c r="X256" s="40">
        <f>SUBTOTAL(9,X255:X255)</f>
        <v>3466708297.4899998</v>
      </c>
      <c r="Y256" s="41">
        <f t="shared" si="12"/>
        <v>3.0593104749143875E-2</v>
      </c>
      <c r="Z256" s="41">
        <f t="shared" si="13"/>
        <v>3.0593104749143875E-2</v>
      </c>
      <c r="AA256" s="41">
        <f t="shared" si="14"/>
        <v>7.1182655451614243E-2</v>
      </c>
      <c r="AB256" s="41">
        <f t="shared" si="15"/>
        <v>0.10177576020075813</v>
      </c>
    </row>
    <row r="257" spans="1:28" outlineLevel="2" x14ac:dyDescent="0.25">
      <c r="A257" s="15" t="s">
        <v>198</v>
      </c>
      <c r="B257" s="16" t="s">
        <v>30</v>
      </c>
      <c r="C257" s="16" t="s">
        <v>64</v>
      </c>
      <c r="D257" s="16" t="s">
        <v>203</v>
      </c>
      <c r="E257" s="16"/>
      <c r="F257" s="16" t="s">
        <v>33</v>
      </c>
      <c r="G257" s="16">
        <v>1120</v>
      </c>
      <c r="H257" s="16">
        <v>3480</v>
      </c>
      <c r="I257" s="17" t="s">
        <v>204</v>
      </c>
      <c r="J257" s="19">
        <v>241369780</v>
      </c>
      <c r="K257" s="19">
        <v>241369780</v>
      </c>
      <c r="L257" s="19">
        <v>0</v>
      </c>
      <c r="M257" s="19">
        <v>0</v>
      </c>
      <c r="N257" s="19">
        <v>0</v>
      </c>
      <c r="O257" s="19">
        <v>241369780</v>
      </c>
      <c r="P257" s="19">
        <v>0</v>
      </c>
      <c r="Q257" s="19">
        <v>57286613.539999999</v>
      </c>
      <c r="R257" s="19">
        <v>0</v>
      </c>
      <c r="S257" s="19">
        <v>17678210.460000001</v>
      </c>
      <c r="T257" s="19">
        <v>14056952.460000001</v>
      </c>
      <c r="U257" s="19">
        <v>6184700</v>
      </c>
      <c r="V257" s="19">
        <v>166404956</v>
      </c>
      <c r="W257" s="19">
        <v>0</v>
      </c>
      <c r="X257" s="19">
        <v>166404956</v>
      </c>
      <c r="Y257" s="20">
        <f t="shared" si="12"/>
        <v>7.3241192248673384E-2</v>
      </c>
      <c r="Z257" s="20">
        <f t="shared" si="13"/>
        <v>7.3241192248673384E-2</v>
      </c>
      <c r="AA257" s="20">
        <f t="shared" si="14"/>
        <v>0.23733962694087055</v>
      </c>
      <c r="AB257" s="21">
        <f t="shared" si="15"/>
        <v>0.31058081918954394</v>
      </c>
    </row>
    <row r="258" spans="1:28" outlineLevel="1" x14ac:dyDescent="0.25">
      <c r="A258" s="37"/>
      <c r="B258" s="37"/>
      <c r="C258" s="37"/>
      <c r="D258" s="45" t="s">
        <v>493</v>
      </c>
      <c r="E258" s="37"/>
      <c r="F258" s="37"/>
      <c r="G258" s="37"/>
      <c r="H258" s="37"/>
      <c r="I258" s="38"/>
      <c r="J258" s="39">
        <f>SUBTOTAL(9,J257:J257)</f>
        <v>241369780</v>
      </c>
      <c r="K258" s="40">
        <f>SUBTOTAL(9,K257:K257)</f>
        <v>241369780</v>
      </c>
      <c r="L258" s="40">
        <f>SUBTOTAL(9,L257:L257)</f>
        <v>0</v>
      </c>
      <c r="M258" s="40">
        <f>SUBTOTAL(9,M257:M257)</f>
        <v>0</v>
      </c>
      <c r="N258" s="40">
        <f>SUBTOTAL(9,N257:N257)</f>
        <v>0</v>
      </c>
      <c r="O258" s="40">
        <f>SUBTOTAL(9,O257:O257)</f>
        <v>241369780</v>
      </c>
      <c r="P258" s="40">
        <f>SUBTOTAL(9,P257:P257)</f>
        <v>0</v>
      </c>
      <c r="Q258" s="40">
        <f>SUBTOTAL(9,Q257:Q257)</f>
        <v>57286613.539999999</v>
      </c>
      <c r="R258" s="40">
        <f>SUBTOTAL(9,R257:R257)</f>
        <v>0</v>
      </c>
      <c r="S258" s="40">
        <f>SUBTOTAL(9,S257:S257)</f>
        <v>17678210.460000001</v>
      </c>
      <c r="T258" s="40">
        <f>SUBTOTAL(9,T257:T257)</f>
        <v>14056952.460000001</v>
      </c>
      <c r="U258" s="40">
        <f>SUBTOTAL(9,U257:U257)</f>
        <v>6184700</v>
      </c>
      <c r="V258" s="40">
        <f>SUBTOTAL(9,V257:V257)</f>
        <v>166404956</v>
      </c>
      <c r="W258" s="40">
        <f>SUBTOTAL(9,W257:W257)</f>
        <v>0</v>
      </c>
      <c r="X258" s="40">
        <f>SUBTOTAL(9,X257:X257)</f>
        <v>166404956</v>
      </c>
      <c r="Y258" s="41">
        <f t="shared" si="12"/>
        <v>7.3241192248673384E-2</v>
      </c>
      <c r="Z258" s="41">
        <f t="shared" si="13"/>
        <v>7.3241192248673384E-2</v>
      </c>
      <c r="AA258" s="41">
        <f t="shared" si="14"/>
        <v>0.23733962694087055</v>
      </c>
      <c r="AB258" s="41">
        <f t="shared" si="15"/>
        <v>0.31058081918954394</v>
      </c>
    </row>
    <row r="259" spans="1:28" outlineLevel="2" x14ac:dyDescent="0.25">
      <c r="A259" s="15" t="s">
        <v>198</v>
      </c>
      <c r="B259" s="16" t="s">
        <v>30</v>
      </c>
      <c r="C259" s="16" t="s">
        <v>64</v>
      </c>
      <c r="D259" s="16" t="s">
        <v>205</v>
      </c>
      <c r="E259" s="16"/>
      <c r="F259" s="16" t="s">
        <v>33</v>
      </c>
      <c r="G259" s="16">
        <v>1120</v>
      </c>
      <c r="H259" s="16">
        <v>3480</v>
      </c>
      <c r="I259" s="17" t="s">
        <v>206</v>
      </c>
      <c r="J259" s="19">
        <v>580497796</v>
      </c>
      <c r="K259" s="19">
        <v>580497796</v>
      </c>
      <c r="L259" s="19">
        <v>0</v>
      </c>
      <c r="M259" s="19">
        <v>0</v>
      </c>
      <c r="N259" s="19">
        <v>0</v>
      </c>
      <c r="O259" s="19">
        <v>580497796</v>
      </c>
      <c r="P259" s="19">
        <v>0</v>
      </c>
      <c r="Q259" s="19">
        <v>122820900.15000001</v>
      </c>
      <c r="R259" s="19">
        <v>0</v>
      </c>
      <c r="S259" s="19">
        <v>54013525.840000004</v>
      </c>
      <c r="T259" s="19">
        <v>53914263.450000003</v>
      </c>
      <c r="U259" s="19">
        <v>0.01</v>
      </c>
      <c r="V259" s="19">
        <v>403663370.00999999</v>
      </c>
      <c r="W259" s="19">
        <v>0</v>
      </c>
      <c r="X259" s="19">
        <v>403663370.00999999</v>
      </c>
      <c r="Y259" s="20">
        <f t="shared" si="12"/>
        <v>9.3046909414967016E-2</v>
      </c>
      <c r="Z259" s="20">
        <f t="shared" si="13"/>
        <v>9.3046909414967016E-2</v>
      </c>
      <c r="AA259" s="20">
        <f t="shared" si="14"/>
        <v>0.21157858134227955</v>
      </c>
      <c r="AB259" s="21">
        <f t="shared" si="15"/>
        <v>0.30462549075724654</v>
      </c>
    </row>
    <row r="260" spans="1:28" outlineLevel="1" x14ac:dyDescent="0.25">
      <c r="A260" s="37"/>
      <c r="B260" s="37"/>
      <c r="C260" s="37"/>
      <c r="D260" s="45" t="s">
        <v>494</v>
      </c>
      <c r="E260" s="37"/>
      <c r="F260" s="37"/>
      <c r="G260" s="37"/>
      <c r="H260" s="37"/>
      <c r="I260" s="38"/>
      <c r="J260" s="39">
        <f>SUBTOTAL(9,J259:J259)</f>
        <v>580497796</v>
      </c>
      <c r="K260" s="40">
        <f>SUBTOTAL(9,K259:K259)</f>
        <v>580497796</v>
      </c>
      <c r="L260" s="40">
        <f>SUBTOTAL(9,L259:L259)</f>
        <v>0</v>
      </c>
      <c r="M260" s="40">
        <f>SUBTOTAL(9,M259:M259)</f>
        <v>0</v>
      </c>
      <c r="N260" s="40">
        <f>SUBTOTAL(9,N259:N259)</f>
        <v>0</v>
      </c>
      <c r="O260" s="40">
        <f>SUBTOTAL(9,O259:O259)</f>
        <v>580497796</v>
      </c>
      <c r="P260" s="40">
        <f>SUBTOTAL(9,P259:P259)</f>
        <v>0</v>
      </c>
      <c r="Q260" s="40">
        <f>SUBTOTAL(9,Q259:Q259)</f>
        <v>122820900.15000001</v>
      </c>
      <c r="R260" s="40">
        <f>SUBTOTAL(9,R259:R259)</f>
        <v>0</v>
      </c>
      <c r="S260" s="40">
        <f>SUBTOTAL(9,S259:S259)</f>
        <v>54013525.840000004</v>
      </c>
      <c r="T260" s="40">
        <f>SUBTOTAL(9,T259:T259)</f>
        <v>53914263.450000003</v>
      </c>
      <c r="U260" s="40">
        <f>SUBTOTAL(9,U259:U259)</f>
        <v>0.01</v>
      </c>
      <c r="V260" s="40">
        <f>SUBTOTAL(9,V259:V259)</f>
        <v>403663370.00999999</v>
      </c>
      <c r="W260" s="40">
        <f>SUBTOTAL(9,W259:W259)</f>
        <v>0</v>
      </c>
      <c r="X260" s="40">
        <f>SUBTOTAL(9,X259:X259)</f>
        <v>403663370.00999999</v>
      </c>
      <c r="Y260" s="41">
        <f t="shared" si="12"/>
        <v>9.3046909414967016E-2</v>
      </c>
      <c r="Z260" s="41">
        <f t="shared" si="13"/>
        <v>9.3046909414967016E-2</v>
      </c>
      <c r="AA260" s="41">
        <f t="shared" si="14"/>
        <v>0.21157858134227955</v>
      </c>
      <c r="AB260" s="41">
        <f t="shared" si="15"/>
        <v>0.30462549075724654</v>
      </c>
    </row>
    <row r="261" spans="1:28" outlineLevel="2" x14ac:dyDescent="0.25">
      <c r="A261" s="15" t="s">
        <v>198</v>
      </c>
      <c r="B261" s="16" t="s">
        <v>30</v>
      </c>
      <c r="C261" s="16" t="s">
        <v>64</v>
      </c>
      <c r="D261" s="16" t="s">
        <v>207</v>
      </c>
      <c r="E261" s="16"/>
      <c r="F261" s="16" t="s">
        <v>33</v>
      </c>
      <c r="G261" s="16">
        <v>1120</v>
      </c>
      <c r="H261" s="16">
        <v>3480</v>
      </c>
      <c r="I261" s="17" t="s">
        <v>208</v>
      </c>
      <c r="J261" s="19">
        <v>30000000</v>
      </c>
      <c r="K261" s="19">
        <v>30000000</v>
      </c>
      <c r="L261" s="19">
        <v>0</v>
      </c>
      <c r="M261" s="19">
        <v>-15000000</v>
      </c>
      <c r="N261" s="19">
        <v>0</v>
      </c>
      <c r="O261" s="19">
        <v>15000000</v>
      </c>
      <c r="P261" s="19">
        <v>0</v>
      </c>
      <c r="Q261" s="19">
        <v>1785159.35</v>
      </c>
      <c r="R261" s="19">
        <v>0</v>
      </c>
      <c r="S261" s="19">
        <v>8576.7000000000007</v>
      </c>
      <c r="T261" s="19">
        <v>8576.7000000000007</v>
      </c>
      <c r="U261" s="19">
        <v>13206263.949999999</v>
      </c>
      <c r="V261" s="19">
        <v>28206263.949999999</v>
      </c>
      <c r="W261" s="19">
        <v>0</v>
      </c>
      <c r="X261" s="19">
        <v>13206263.950000001</v>
      </c>
      <c r="Y261" s="20">
        <f t="shared" si="12"/>
        <v>2.8589000000000002E-4</v>
      </c>
      <c r="Z261" s="20">
        <f t="shared" si="13"/>
        <v>5.7178000000000003E-4</v>
      </c>
      <c r="AA261" s="20">
        <f t="shared" si="14"/>
        <v>0.11901062333333334</v>
      </c>
      <c r="AB261" s="21">
        <f t="shared" si="15"/>
        <v>0.11958240333333334</v>
      </c>
    </row>
    <row r="262" spans="1:28" outlineLevel="1" x14ac:dyDescent="0.25">
      <c r="A262" s="37"/>
      <c r="B262" s="37"/>
      <c r="C262" s="37"/>
      <c r="D262" s="45" t="s">
        <v>495</v>
      </c>
      <c r="E262" s="37"/>
      <c r="F262" s="37"/>
      <c r="G262" s="37"/>
      <c r="H262" s="37"/>
      <c r="I262" s="38"/>
      <c r="J262" s="39">
        <f>SUBTOTAL(9,J261:J261)</f>
        <v>30000000</v>
      </c>
      <c r="K262" s="40">
        <f>SUBTOTAL(9,K261:K261)</f>
        <v>30000000</v>
      </c>
      <c r="L262" s="40">
        <f>SUBTOTAL(9,L261:L261)</f>
        <v>0</v>
      </c>
      <c r="M262" s="40">
        <f>SUBTOTAL(9,M261:M261)</f>
        <v>-15000000</v>
      </c>
      <c r="N262" s="40">
        <f>SUBTOTAL(9,N261:N261)</f>
        <v>0</v>
      </c>
      <c r="O262" s="40">
        <f>SUBTOTAL(9,O261:O261)</f>
        <v>15000000</v>
      </c>
      <c r="P262" s="40">
        <f>SUBTOTAL(9,P261:P261)</f>
        <v>0</v>
      </c>
      <c r="Q262" s="40">
        <f>SUBTOTAL(9,Q261:Q261)</f>
        <v>1785159.35</v>
      </c>
      <c r="R262" s="40">
        <f>SUBTOTAL(9,R261:R261)</f>
        <v>0</v>
      </c>
      <c r="S262" s="40">
        <f>SUBTOTAL(9,S261:S261)</f>
        <v>8576.7000000000007</v>
      </c>
      <c r="T262" s="40">
        <f>SUBTOTAL(9,T261:T261)</f>
        <v>8576.7000000000007</v>
      </c>
      <c r="U262" s="40">
        <f>SUBTOTAL(9,U261:U261)</f>
        <v>13206263.949999999</v>
      </c>
      <c r="V262" s="40">
        <f>SUBTOTAL(9,V261:V261)</f>
        <v>28206263.949999999</v>
      </c>
      <c r="W262" s="40">
        <f>SUBTOTAL(9,W261:W261)</f>
        <v>0</v>
      </c>
      <c r="X262" s="40">
        <f>SUBTOTAL(9,X261:X261)</f>
        <v>13206263.950000001</v>
      </c>
      <c r="Y262" s="41">
        <f t="shared" si="12"/>
        <v>2.8589000000000002E-4</v>
      </c>
      <c r="Z262" s="41">
        <f t="shared" si="13"/>
        <v>5.7178000000000003E-4</v>
      </c>
      <c r="AA262" s="41">
        <f t="shared" si="14"/>
        <v>0.11901062333333334</v>
      </c>
      <c r="AB262" s="41">
        <f t="shared" si="15"/>
        <v>0.11958240333333334</v>
      </c>
    </row>
    <row r="263" spans="1:28" outlineLevel="2" x14ac:dyDescent="0.25">
      <c r="A263" s="15" t="s">
        <v>198</v>
      </c>
      <c r="B263" s="16" t="s">
        <v>30</v>
      </c>
      <c r="C263" s="16" t="s">
        <v>64</v>
      </c>
      <c r="D263" s="16" t="s">
        <v>209</v>
      </c>
      <c r="E263" s="16"/>
      <c r="F263" s="16" t="s">
        <v>33</v>
      </c>
      <c r="G263" s="16">
        <v>1120</v>
      </c>
      <c r="H263" s="16">
        <v>3480</v>
      </c>
      <c r="I263" s="17" t="s">
        <v>210</v>
      </c>
      <c r="J263" s="19">
        <v>194322016</v>
      </c>
      <c r="K263" s="19">
        <v>194322016</v>
      </c>
      <c r="L263" s="19">
        <v>0</v>
      </c>
      <c r="M263" s="19">
        <v>0</v>
      </c>
      <c r="N263" s="19">
        <v>0</v>
      </c>
      <c r="O263" s="19">
        <v>194322016</v>
      </c>
      <c r="P263" s="19">
        <v>0</v>
      </c>
      <c r="Q263" s="19">
        <v>56227852.57</v>
      </c>
      <c r="R263" s="19">
        <v>0</v>
      </c>
      <c r="S263" s="19">
        <v>18547916.329999998</v>
      </c>
      <c r="T263" s="19">
        <v>9479850.8100000005</v>
      </c>
      <c r="U263" s="19">
        <v>25739340.91</v>
      </c>
      <c r="V263" s="19">
        <v>119546247.09999999</v>
      </c>
      <c r="W263" s="19">
        <v>0</v>
      </c>
      <c r="X263" s="19">
        <v>119546247.10000001</v>
      </c>
      <c r="Y263" s="20">
        <f t="shared" si="12"/>
        <v>9.5449381968124483E-2</v>
      </c>
      <c r="Z263" s="20">
        <f t="shared" si="13"/>
        <v>9.5449381968124483E-2</v>
      </c>
      <c r="AA263" s="20">
        <f t="shared" si="14"/>
        <v>0.28935399975471643</v>
      </c>
      <c r="AB263" s="21">
        <f t="shared" si="15"/>
        <v>0.3848033817228409</v>
      </c>
    </row>
    <row r="264" spans="1:28" outlineLevel="2" x14ac:dyDescent="0.25">
      <c r="A264" s="15" t="s">
        <v>303</v>
      </c>
      <c r="B264" s="16" t="s">
        <v>30</v>
      </c>
      <c r="C264" s="16" t="s">
        <v>64</v>
      </c>
      <c r="D264" s="16" t="s">
        <v>209</v>
      </c>
      <c r="E264" s="16"/>
      <c r="F264" s="16" t="s">
        <v>33</v>
      </c>
      <c r="G264" s="16">
        <v>1120</v>
      </c>
      <c r="H264" s="16">
        <v>3480</v>
      </c>
      <c r="I264" s="17" t="s">
        <v>210</v>
      </c>
      <c r="J264" s="19">
        <v>13000000000</v>
      </c>
      <c r="K264" s="19">
        <v>13000000000</v>
      </c>
      <c r="L264" s="19">
        <v>0</v>
      </c>
      <c r="M264" s="19">
        <v>0</v>
      </c>
      <c r="N264" s="19">
        <v>0</v>
      </c>
      <c r="O264" s="19">
        <v>13000000000</v>
      </c>
      <c r="P264" s="19">
        <v>936392607.37</v>
      </c>
      <c r="Q264" s="19">
        <v>3136123278.6700001</v>
      </c>
      <c r="R264" s="19">
        <v>0</v>
      </c>
      <c r="S264" s="19">
        <v>47537260.07</v>
      </c>
      <c r="T264" s="19">
        <v>1455450.1</v>
      </c>
      <c r="U264" s="19">
        <v>213280187.88999999</v>
      </c>
      <c r="V264" s="19">
        <v>8879946853.8899994</v>
      </c>
      <c r="W264" s="19">
        <v>0</v>
      </c>
      <c r="X264" s="19">
        <v>8879946853.8899994</v>
      </c>
      <c r="Y264" s="20">
        <f t="shared" si="12"/>
        <v>3.6567123130769232E-3</v>
      </c>
      <c r="Z264" s="20">
        <f t="shared" si="13"/>
        <v>3.6567123130769232E-3</v>
      </c>
      <c r="AA264" s="20">
        <f t="shared" si="14"/>
        <v>0.31327045277230769</v>
      </c>
      <c r="AB264" s="21">
        <f t="shared" si="15"/>
        <v>0.3169271650853846</v>
      </c>
    </row>
    <row r="265" spans="1:28" outlineLevel="1" x14ac:dyDescent="0.25">
      <c r="A265" s="37"/>
      <c r="B265" s="37"/>
      <c r="C265" s="37"/>
      <c r="D265" s="45" t="s">
        <v>496</v>
      </c>
      <c r="E265" s="37"/>
      <c r="F265" s="37"/>
      <c r="G265" s="37"/>
      <c r="H265" s="37"/>
      <c r="I265" s="38"/>
      <c r="J265" s="39">
        <f>SUBTOTAL(9,J263:J264)</f>
        <v>13194322016</v>
      </c>
      <c r="K265" s="40">
        <f>SUBTOTAL(9,K263:K264)</f>
        <v>13194322016</v>
      </c>
      <c r="L265" s="40">
        <f>SUBTOTAL(9,L263:L264)</f>
        <v>0</v>
      </c>
      <c r="M265" s="40">
        <f>SUBTOTAL(9,M263:M264)</f>
        <v>0</v>
      </c>
      <c r="N265" s="40">
        <f>SUBTOTAL(9,N263:N264)</f>
        <v>0</v>
      </c>
      <c r="O265" s="40">
        <f>SUBTOTAL(9,O263:O264)</f>
        <v>13194322016</v>
      </c>
      <c r="P265" s="40">
        <f>SUBTOTAL(9,P263:P264)</f>
        <v>936392607.37</v>
      </c>
      <c r="Q265" s="40">
        <f>SUBTOTAL(9,Q263:Q264)</f>
        <v>3192351131.2400002</v>
      </c>
      <c r="R265" s="40">
        <f>SUBTOTAL(9,R263:R264)</f>
        <v>0</v>
      </c>
      <c r="S265" s="40">
        <f>SUBTOTAL(9,S263:S264)</f>
        <v>66085176.399999999</v>
      </c>
      <c r="T265" s="40">
        <f>SUBTOTAL(9,T263:T264)</f>
        <v>10935300.91</v>
      </c>
      <c r="U265" s="40">
        <f>SUBTOTAL(9,U263:U264)</f>
        <v>239019528.79999998</v>
      </c>
      <c r="V265" s="40">
        <f>SUBTOTAL(9,V263:V264)</f>
        <v>8999493100.9899998</v>
      </c>
      <c r="W265" s="40">
        <f>SUBTOTAL(9,W263:W264)</f>
        <v>0</v>
      </c>
      <c r="X265" s="40">
        <f>SUBTOTAL(9,X263:X264)</f>
        <v>8999493100.9899998</v>
      </c>
      <c r="Y265" s="41">
        <f t="shared" si="12"/>
        <v>5.0086072114855374E-3</v>
      </c>
      <c r="Z265" s="41">
        <f t="shared" si="13"/>
        <v>5.0086072114855374E-3</v>
      </c>
      <c r="AA265" s="41">
        <f t="shared" si="14"/>
        <v>0.31291821842784406</v>
      </c>
      <c r="AB265" s="41">
        <f t="shared" si="15"/>
        <v>0.31792682563932961</v>
      </c>
    </row>
    <row r="266" spans="1:28" outlineLevel="2" x14ac:dyDescent="0.25">
      <c r="A266" s="15" t="s">
        <v>198</v>
      </c>
      <c r="B266" s="16" t="s">
        <v>30</v>
      </c>
      <c r="C266" s="16" t="s">
        <v>64</v>
      </c>
      <c r="D266" s="16" t="s">
        <v>211</v>
      </c>
      <c r="E266" s="16"/>
      <c r="F266" s="16" t="s">
        <v>33</v>
      </c>
      <c r="G266" s="16">
        <v>1120</v>
      </c>
      <c r="H266" s="16">
        <v>3480</v>
      </c>
      <c r="I266" s="17" t="s">
        <v>212</v>
      </c>
      <c r="J266" s="19">
        <v>12287122</v>
      </c>
      <c r="K266" s="19">
        <v>12287122</v>
      </c>
      <c r="L266" s="19">
        <v>0</v>
      </c>
      <c r="M266" s="19">
        <v>0</v>
      </c>
      <c r="N266" s="19">
        <v>0</v>
      </c>
      <c r="O266" s="19">
        <v>12287122</v>
      </c>
      <c r="P266" s="19">
        <v>0</v>
      </c>
      <c r="Q266" s="19">
        <v>4974824.43</v>
      </c>
      <c r="R266" s="19">
        <v>0</v>
      </c>
      <c r="S266" s="19">
        <v>894782.01</v>
      </c>
      <c r="T266" s="19">
        <v>894782.01</v>
      </c>
      <c r="U266" s="19">
        <v>24826.560000000001</v>
      </c>
      <c r="V266" s="19">
        <v>6417515.5599999996</v>
      </c>
      <c r="W266" s="19">
        <v>0</v>
      </c>
      <c r="X266" s="19">
        <v>6417515.5600000005</v>
      </c>
      <c r="Y266" s="20">
        <f t="shared" si="12"/>
        <v>7.2822749704934978E-2</v>
      </c>
      <c r="Z266" s="20">
        <f t="shared" si="13"/>
        <v>7.2822749704934978E-2</v>
      </c>
      <c r="AA266" s="20">
        <f t="shared" si="14"/>
        <v>0.40488117803339135</v>
      </c>
      <c r="AB266" s="21">
        <f t="shared" si="15"/>
        <v>0.47770392773832632</v>
      </c>
    </row>
    <row r="267" spans="1:28" outlineLevel="1" x14ac:dyDescent="0.25">
      <c r="A267" s="37"/>
      <c r="B267" s="37"/>
      <c r="C267" s="37"/>
      <c r="D267" s="45" t="s">
        <v>497</v>
      </c>
      <c r="E267" s="37"/>
      <c r="F267" s="37"/>
      <c r="G267" s="37"/>
      <c r="H267" s="37"/>
      <c r="I267" s="38"/>
      <c r="J267" s="39">
        <f>SUBTOTAL(9,J266:J266)</f>
        <v>12287122</v>
      </c>
      <c r="K267" s="40">
        <f>SUBTOTAL(9,K266:K266)</f>
        <v>12287122</v>
      </c>
      <c r="L267" s="40">
        <f>SUBTOTAL(9,L266:L266)</f>
        <v>0</v>
      </c>
      <c r="M267" s="40">
        <f>SUBTOTAL(9,M266:M266)</f>
        <v>0</v>
      </c>
      <c r="N267" s="40">
        <f>SUBTOTAL(9,N266:N266)</f>
        <v>0</v>
      </c>
      <c r="O267" s="40">
        <f>SUBTOTAL(9,O266:O266)</f>
        <v>12287122</v>
      </c>
      <c r="P267" s="40">
        <f>SUBTOTAL(9,P266:P266)</f>
        <v>0</v>
      </c>
      <c r="Q267" s="40">
        <f>SUBTOTAL(9,Q266:Q266)</f>
        <v>4974824.43</v>
      </c>
      <c r="R267" s="40">
        <f>SUBTOTAL(9,R266:R266)</f>
        <v>0</v>
      </c>
      <c r="S267" s="40">
        <f>SUBTOTAL(9,S266:S266)</f>
        <v>894782.01</v>
      </c>
      <c r="T267" s="40">
        <f>SUBTOTAL(9,T266:T266)</f>
        <v>894782.01</v>
      </c>
      <c r="U267" s="40">
        <f>SUBTOTAL(9,U266:U266)</f>
        <v>24826.560000000001</v>
      </c>
      <c r="V267" s="40">
        <f>SUBTOTAL(9,V266:V266)</f>
        <v>6417515.5599999996</v>
      </c>
      <c r="W267" s="40">
        <f>SUBTOTAL(9,W266:W266)</f>
        <v>0</v>
      </c>
      <c r="X267" s="40">
        <f>SUBTOTAL(9,X266:X266)</f>
        <v>6417515.5600000005</v>
      </c>
      <c r="Y267" s="41">
        <f t="shared" ref="Y267:Y330" si="16">IF($S267=0,0,$S267/$K267)</f>
        <v>7.2822749704934978E-2</v>
      </c>
      <c r="Z267" s="41">
        <f t="shared" ref="Z267:Z330" si="17">IF($S267=0,0,$S267/$O267)</f>
        <v>7.2822749704934978E-2</v>
      </c>
      <c r="AA267" s="41">
        <f t="shared" ref="AA267:AA330" si="18">((P267+Q267+R267)/(O267))</f>
        <v>0.40488117803339135</v>
      </c>
      <c r="AB267" s="41">
        <f t="shared" ref="AB267:AB330" si="19">Z267+AA267</f>
        <v>0.47770392773832632</v>
      </c>
    </row>
    <row r="268" spans="1:28" outlineLevel="2" x14ac:dyDescent="0.25">
      <c r="A268" s="15" t="s">
        <v>29</v>
      </c>
      <c r="B268" s="16" t="s">
        <v>30</v>
      </c>
      <c r="C268" s="16" t="s">
        <v>64</v>
      </c>
      <c r="D268" s="16" t="s">
        <v>65</v>
      </c>
      <c r="E268" s="16"/>
      <c r="F268" s="16" t="s">
        <v>33</v>
      </c>
      <c r="G268" s="16">
        <v>1120</v>
      </c>
      <c r="H268" s="16">
        <v>3480</v>
      </c>
      <c r="I268" s="17" t="s">
        <v>66</v>
      </c>
      <c r="J268" s="19">
        <v>40547719</v>
      </c>
      <c r="K268" s="19">
        <v>40547719</v>
      </c>
      <c r="L268" s="19">
        <v>0</v>
      </c>
      <c r="M268" s="19">
        <v>240000</v>
      </c>
      <c r="N268" s="19">
        <v>0</v>
      </c>
      <c r="O268" s="19">
        <v>40787719</v>
      </c>
      <c r="P268" s="19">
        <v>0</v>
      </c>
      <c r="Q268" s="19">
        <v>22490252.739999998</v>
      </c>
      <c r="R268" s="19">
        <v>0</v>
      </c>
      <c r="S268" s="19">
        <v>455570.8</v>
      </c>
      <c r="T268" s="19">
        <v>349870.6</v>
      </c>
      <c r="U268" s="19">
        <v>17397895.460000001</v>
      </c>
      <c r="V268" s="19">
        <v>17601895.460000001</v>
      </c>
      <c r="W268" s="19">
        <v>0</v>
      </c>
      <c r="X268" s="19">
        <v>17841895.460000001</v>
      </c>
      <c r="Y268" s="20">
        <f t="shared" si="16"/>
        <v>1.123542362518592E-2</v>
      </c>
      <c r="Z268" s="20">
        <f t="shared" si="17"/>
        <v>1.1169312998356195E-2</v>
      </c>
      <c r="AA268" s="20">
        <f t="shared" si="18"/>
        <v>0.55139765820197006</v>
      </c>
      <c r="AB268" s="21">
        <f t="shared" si="19"/>
        <v>0.56256697120032628</v>
      </c>
    </row>
    <row r="269" spans="1:28" outlineLevel="2" x14ac:dyDescent="0.25">
      <c r="A269" s="15" t="s">
        <v>198</v>
      </c>
      <c r="B269" s="16" t="s">
        <v>30</v>
      </c>
      <c r="C269" s="16" t="s">
        <v>64</v>
      </c>
      <c r="D269" s="16" t="s">
        <v>65</v>
      </c>
      <c r="E269" s="16"/>
      <c r="F269" s="16" t="s">
        <v>33</v>
      </c>
      <c r="G269" s="16">
        <v>1120</v>
      </c>
      <c r="H269" s="16">
        <v>3480</v>
      </c>
      <c r="I269" s="17" t="s">
        <v>66</v>
      </c>
      <c r="J269" s="19">
        <v>38857250</v>
      </c>
      <c r="K269" s="19">
        <v>38857250</v>
      </c>
      <c r="L269" s="19">
        <v>0</v>
      </c>
      <c r="M269" s="19">
        <v>0</v>
      </c>
      <c r="N269" s="19">
        <v>0</v>
      </c>
      <c r="O269" s="19">
        <v>38857250</v>
      </c>
      <c r="P269" s="19">
        <v>0</v>
      </c>
      <c r="Q269" s="19">
        <v>7186800</v>
      </c>
      <c r="R269" s="19">
        <v>0</v>
      </c>
      <c r="S269" s="19">
        <v>1158973.2</v>
      </c>
      <c r="T269" s="19">
        <v>1158973.2</v>
      </c>
      <c r="U269" s="19">
        <v>1535976.8</v>
      </c>
      <c r="V269" s="19">
        <v>30511476.800000001</v>
      </c>
      <c r="W269" s="19">
        <v>0</v>
      </c>
      <c r="X269" s="19">
        <v>30511476.800000001</v>
      </c>
      <c r="Y269" s="20">
        <f t="shared" si="16"/>
        <v>2.9826433934465255E-2</v>
      </c>
      <c r="Z269" s="20">
        <f t="shared" si="17"/>
        <v>2.9826433934465255E-2</v>
      </c>
      <c r="AA269" s="20">
        <f t="shared" si="18"/>
        <v>0.18495390178152082</v>
      </c>
      <c r="AB269" s="21">
        <f t="shared" si="19"/>
        <v>0.21478033571598609</v>
      </c>
    </row>
    <row r="270" spans="1:28" outlineLevel="2" x14ac:dyDescent="0.25">
      <c r="A270" s="15" t="s">
        <v>262</v>
      </c>
      <c r="B270" s="16" t="s">
        <v>263</v>
      </c>
      <c r="C270" s="16" t="s">
        <v>64</v>
      </c>
      <c r="D270" s="16" t="s">
        <v>65</v>
      </c>
      <c r="E270" s="16"/>
      <c r="F270" s="16" t="s">
        <v>33</v>
      </c>
      <c r="G270" s="16">
        <v>1120</v>
      </c>
      <c r="H270" s="16">
        <v>3480</v>
      </c>
      <c r="I270" s="17" t="s">
        <v>66</v>
      </c>
      <c r="J270" s="19">
        <v>250000</v>
      </c>
      <c r="K270" s="19">
        <v>250000</v>
      </c>
      <c r="L270" s="19">
        <v>0</v>
      </c>
      <c r="M270" s="19">
        <v>0</v>
      </c>
      <c r="N270" s="19">
        <v>0</v>
      </c>
      <c r="O270" s="19">
        <v>250000</v>
      </c>
      <c r="P270" s="19">
        <v>0</v>
      </c>
      <c r="Q270" s="19">
        <v>0</v>
      </c>
      <c r="R270" s="19">
        <v>0</v>
      </c>
      <c r="S270" s="19">
        <v>0</v>
      </c>
      <c r="T270" s="19">
        <v>0</v>
      </c>
      <c r="U270" s="19">
        <v>62500</v>
      </c>
      <c r="V270" s="19">
        <v>250000</v>
      </c>
      <c r="W270" s="19">
        <v>0</v>
      </c>
      <c r="X270" s="19">
        <v>250000</v>
      </c>
      <c r="Y270" s="20">
        <f t="shared" si="16"/>
        <v>0</v>
      </c>
      <c r="Z270" s="20">
        <f t="shared" si="17"/>
        <v>0</v>
      </c>
      <c r="AA270" s="20">
        <f t="shared" si="18"/>
        <v>0</v>
      </c>
      <c r="AB270" s="21">
        <f t="shared" si="19"/>
        <v>0</v>
      </c>
    </row>
    <row r="271" spans="1:28" outlineLevel="2" x14ac:dyDescent="0.25">
      <c r="A271" s="15" t="s">
        <v>312</v>
      </c>
      <c r="B271" s="16" t="s">
        <v>30</v>
      </c>
      <c r="C271" s="16" t="s">
        <v>64</v>
      </c>
      <c r="D271" s="16" t="s">
        <v>65</v>
      </c>
      <c r="E271" s="16"/>
      <c r="F271" s="16" t="s">
        <v>33</v>
      </c>
      <c r="G271" s="16">
        <v>1120</v>
      </c>
      <c r="H271" s="16">
        <v>3480</v>
      </c>
      <c r="I271" s="17" t="s">
        <v>66</v>
      </c>
      <c r="J271" s="19">
        <v>1749272</v>
      </c>
      <c r="K271" s="19">
        <v>1749272</v>
      </c>
      <c r="L271" s="19">
        <v>0</v>
      </c>
      <c r="M271" s="19">
        <v>-1749272</v>
      </c>
      <c r="N271" s="19">
        <v>0</v>
      </c>
      <c r="O271" s="19">
        <v>0</v>
      </c>
      <c r="P271" s="19">
        <v>0</v>
      </c>
      <c r="Q271" s="19">
        <v>0</v>
      </c>
      <c r="R271" s="19">
        <v>0</v>
      </c>
      <c r="S271" s="19">
        <v>0</v>
      </c>
      <c r="T271" s="19">
        <v>0</v>
      </c>
      <c r="U271" s="19">
        <v>0</v>
      </c>
      <c r="V271" s="19">
        <v>1749272</v>
      </c>
      <c r="W271" s="19">
        <v>0</v>
      </c>
      <c r="X271" s="19">
        <v>0</v>
      </c>
      <c r="Y271" s="20">
        <f t="shared" si="16"/>
        <v>0</v>
      </c>
      <c r="Z271" s="20">
        <f t="shared" si="17"/>
        <v>0</v>
      </c>
      <c r="AA271" s="20">
        <v>0</v>
      </c>
      <c r="AB271" s="21">
        <f t="shared" si="19"/>
        <v>0</v>
      </c>
    </row>
    <row r="272" spans="1:28" outlineLevel="1" x14ac:dyDescent="0.25">
      <c r="A272" s="37"/>
      <c r="B272" s="37"/>
      <c r="C272" s="37"/>
      <c r="D272" s="45" t="s">
        <v>498</v>
      </c>
      <c r="E272" s="37"/>
      <c r="F272" s="37"/>
      <c r="G272" s="37"/>
      <c r="H272" s="37"/>
      <c r="I272" s="38"/>
      <c r="J272" s="39">
        <f>SUBTOTAL(9,J268:J271)</f>
        <v>81404241</v>
      </c>
      <c r="K272" s="40">
        <f>SUBTOTAL(9,K268:K271)</f>
        <v>81404241</v>
      </c>
      <c r="L272" s="40">
        <f>SUBTOTAL(9,L268:L271)</f>
        <v>0</v>
      </c>
      <c r="M272" s="40">
        <f>SUBTOTAL(9,M268:M271)</f>
        <v>-1509272</v>
      </c>
      <c r="N272" s="40">
        <f>SUBTOTAL(9,N268:N271)</f>
        <v>0</v>
      </c>
      <c r="O272" s="40">
        <f>SUBTOTAL(9,O268:O271)</f>
        <v>79894969</v>
      </c>
      <c r="P272" s="40">
        <f>SUBTOTAL(9,P268:P271)</f>
        <v>0</v>
      </c>
      <c r="Q272" s="40">
        <f>SUBTOTAL(9,Q268:Q271)</f>
        <v>29677052.739999998</v>
      </c>
      <c r="R272" s="40">
        <f>SUBTOTAL(9,R268:R271)</f>
        <v>0</v>
      </c>
      <c r="S272" s="40">
        <f>SUBTOTAL(9,S268:S271)</f>
        <v>1614544</v>
      </c>
      <c r="T272" s="40">
        <f>SUBTOTAL(9,T268:T271)</f>
        <v>1508843.7999999998</v>
      </c>
      <c r="U272" s="40">
        <f>SUBTOTAL(9,U268:U271)</f>
        <v>18996372.260000002</v>
      </c>
      <c r="V272" s="40">
        <f>SUBTOTAL(9,V268:V271)</f>
        <v>50112644.260000005</v>
      </c>
      <c r="W272" s="40">
        <f>SUBTOTAL(9,W268:W271)</f>
        <v>0</v>
      </c>
      <c r="X272" s="40">
        <f>SUBTOTAL(9,X268:X271)</f>
        <v>48603372.260000005</v>
      </c>
      <c r="Y272" s="41">
        <f t="shared" si="16"/>
        <v>1.9833659526412143E-2</v>
      </c>
      <c r="Z272" s="41">
        <f t="shared" si="17"/>
        <v>2.0208331265514353E-2</v>
      </c>
      <c r="AA272" s="41">
        <f t="shared" si="18"/>
        <v>0.37145083240472876</v>
      </c>
      <c r="AB272" s="41">
        <f t="shared" si="19"/>
        <v>0.39165916367024312</v>
      </c>
    </row>
    <row r="273" spans="1:28" outlineLevel="2" x14ac:dyDescent="0.25">
      <c r="A273" s="15" t="s">
        <v>29</v>
      </c>
      <c r="B273" s="16" t="s">
        <v>30</v>
      </c>
      <c r="C273" s="16" t="s">
        <v>64</v>
      </c>
      <c r="D273" s="16" t="s">
        <v>67</v>
      </c>
      <c r="E273" s="16"/>
      <c r="F273" s="16" t="s">
        <v>33</v>
      </c>
      <c r="G273" s="16">
        <v>1120</v>
      </c>
      <c r="H273" s="16">
        <v>3480</v>
      </c>
      <c r="I273" s="17" t="s">
        <v>68</v>
      </c>
      <c r="J273" s="19">
        <v>8250000</v>
      </c>
      <c r="K273" s="19">
        <v>8250000</v>
      </c>
      <c r="L273" s="19">
        <v>0</v>
      </c>
      <c r="M273" s="19">
        <v>-240000</v>
      </c>
      <c r="N273" s="19">
        <v>0</v>
      </c>
      <c r="O273" s="19">
        <v>8010000</v>
      </c>
      <c r="P273" s="19">
        <v>1031032</v>
      </c>
      <c r="Q273" s="19">
        <v>53675</v>
      </c>
      <c r="R273" s="19">
        <v>0</v>
      </c>
      <c r="S273" s="19">
        <v>0</v>
      </c>
      <c r="T273" s="19">
        <v>0</v>
      </c>
      <c r="U273" s="19">
        <v>6925293</v>
      </c>
      <c r="V273" s="19">
        <v>7165293</v>
      </c>
      <c r="W273" s="19">
        <v>0</v>
      </c>
      <c r="X273" s="19">
        <v>6925293</v>
      </c>
      <c r="Y273" s="20">
        <f t="shared" si="16"/>
        <v>0</v>
      </c>
      <c r="Z273" s="20">
        <f t="shared" si="17"/>
        <v>0</v>
      </c>
      <c r="AA273" s="20">
        <f t="shared" si="18"/>
        <v>0.13541910112359551</v>
      </c>
      <c r="AB273" s="21">
        <f t="shared" si="19"/>
        <v>0.13541910112359551</v>
      </c>
    </row>
    <row r="274" spans="1:28" outlineLevel="2" x14ac:dyDescent="0.25">
      <c r="A274" s="15" t="s">
        <v>262</v>
      </c>
      <c r="B274" s="16" t="s">
        <v>263</v>
      </c>
      <c r="C274" s="16" t="s">
        <v>64</v>
      </c>
      <c r="D274" s="16" t="s">
        <v>67</v>
      </c>
      <c r="E274" s="16"/>
      <c r="F274" s="16" t="s">
        <v>33</v>
      </c>
      <c r="G274" s="16">
        <v>1120</v>
      </c>
      <c r="H274" s="16">
        <v>3480</v>
      </c>
      <c r="I274" s="17" t="s">
        <v>68</v>
      </c>
      <c r="J274" s="19">
        <v>100000</v>
      </c>
      <c r="K274" s="19">
        <v>100000</v>
      </c>
      <c r="L274" s="19">
        <v>0</v>
      </c>
      <c r="M274" s="19">
        <v>0</v>
      </c>
      <c r="N274" s="19">
        <v>0</v>
      </c>
      <c r="O274" s="19">
        <v>100000</v>
      </c>
      <c r="P274" s="19">
        <v>0</v>
      </c>
      <c r="Q274" s="19">
        <v>0</v>
      </c>
      <c r="R274" s="19">
        <v>0</v>
      </c>
      <c r="S274" s="19">
        <v>0</v>
      </c>
      <c r="T274" s="19">
        <v>0</v>
      </c>
      <c r="U274" s="19">
        <v>25000</v>
      </c>
      <c r="V274" s="19">
        <v>100000</v>
      </c>
      <c r="W274" s="19">
        <v>0</v>
      </c>
      <c r="X274" s="19">
        <v>100000</v>
      </c>
      <c r="Y274" s="20">
        <f t="shared" si="16"/>
        <v>0</v>
      </c>
      <c r="Z274" s="20">
        <f t="shared" si="17"/>
        <v>0</v>
      </c>
      <c r="AA274" s="20">
        <f t="shared" si="18"/>
        <v>0</v>
      </c>
      <c r="AB274" s="21">
        <f t="shared" si="19"/>
        <v>0</v>
      </c>
    </row>
    <row r="275" spans="1:28" outlineLevel="2" x14ac:dyDescent="0.25">
      <c r="A275" s="15" t="s">
        <v>262</v>
      </c>
      <c r="B275" s="16" t="s">
        <v>264</v>
      </c>
      <c r="C275" s="16" t="s">
        <v>64</v>
      </c>
      <c r="D275" s="16" t="s">
        <v>67</v>
      </c>
      <c r="E275" s="16"/>
      <c r="F275" s="16" t="s">
        <v>33</v>
      </c>
      <c r="G275" s="16">
        <v>1120</v>
      </c>
      <c r="H275" s="16">
        <v>3480</v>
      </c>
      <c r="I275" s="17" t="s">
        <v>68</v>
      </c>
      <c r="J275" s="19">
        <v>87340000</v>
      </c>
      <c r="K275" s="19">
        <v>87340000</v>
      </c>
      <c r="L275" s="19">
        <v>0</v>
      </c>
      <c r="M275" s="19">
        <v>-53930000</v>
      </c>
      <c r="N275" s="19">
        <v>0</v>
      </c>
      <c r="O275" s="19">
        <v>33410000</v>
      </c>
      <c r="P275" s="19">
        <v>0</v>
      </c>
      <c r="Q275" s="19">
        <v>0</v>
      </c>
      <c r="R275" s="19">
        <v>0</v>
      </c>
      <c r="S275" s="19">
        <v>0</v>
      </c>
      <c r="T275" s="19">
        <v>0</v>
      </c>
      <c r="U275" s="19">
        <v>33410000</v>
      </c>
      <c r="V275" s="19">
        <v>87340000</v>
      </c>
      <c r="W275" s="19">
        <v>0</v>
      </c>
      <c r="X275" s="19">
        <v>33410000</v>
      </c>
      <c r="Y275" s="20">
        <f t="shared" si="16"/>
        <v>0</v>
      </c>
      <c r="Z275" s="20">
        <f t="shared" si="17"/>
        <v>0</v>
      </c>
      <c r="AA275" s="20">
        <f t="shared" si="18"/>
        <v>0</v>
      </c>
      <c r="AB275" s="21">
        <f t="shared" si="19"/>
        <v>0</v>
      </c>
    </row>
    <row r="276" spans="1:28" outlineLevel="2" x14ac:dyDescent="0.25">
      <c r="A276" s="15" t="s">
        <v>309</v>
      </c>
      <c r="B276" s="16" t="s">
        <v>30</v>
      </c>
      <c r="C276" s="16" t="s">
        <v>64</v>
      </c>
      <c r="D276" s="16" t="s">
        <v>67</v>
      </c>
      <c r="E276" s="16"/>
      <c r="F276" s="16" t="s">
        <v>33</v>
      </c>
      <c r="G276" s="16">
        <v>1120</v>
      </c>
      <c r="H276" s="16">
        <v>3480</v>
      </c>
      <c r="I276" s="17" t="s">
        <v>68</v>
      </c>
      <c r="J276" s="19">
        <v>328706620</v>
      </c>
      <c r="K276" s="19">
        <v>328706620</v>
      </c>
      <c r="L276" s="19">
        <v>0</v>
      </c>
      <c r="M276" s="19">
        <v>0</v>
      </c>
      <c r="N276" s="19">
        <v>0</v>
      </c>
      <c r="O276" s="19">
        <v>328706620</v>
      </c>
      <c r="P276" s="19">
        <v>0</v>
      </c>
      <c r="Q276" s="19">
        <v>78348592.650000006</v>
      </c>
      <c r="R276" s="19">
        <v>51669436.520000003</v>
      </c>
      <c r="S276" s="19">
        <v>40782253.700000003</v>
      </c>
      <c r="T276" s="19">
        <v>29796054.699999999</v>
      </c>
      <c r="U276" s="19">
        <v>65300147.130000003</v>
      </c>
      <c r="V276" s="19">
        <v>157906337.13</v>
      </c>
      <c r="W276" s="19">
        <v>0</v>
      </c>
      <c r="X276" s="19">
        <v>157906337.13</v>
      </c>
      <c r="Y276" s="20">
        <f t="shared" si="16"/>
        <v>0.12406885416545613</v>
      </c>
      <c r="Z276" s="20">
        <f t="shared" si="17"/>
        <v>0.12406885416545613</v>
      </c>
      <c r="AA276" s="20">
        <f t="shared" si="18"/>
        <v>0.3955442977388165</v>
      </c>
      <c r="AB276" s="21">
        <f t="shared" si="19"/>
        <v>0.5196131519042726</v>
      </c>
    </row>
    <row r="277" spans="1:28" outlineLevel="2" x14ac:dyDescent="0.25">
      <c r="A277" s="15" t="s">
        <v>312</v>
      </c>
      <c r="B277" s="16" t="s">
        <v>30</v>
      </c>
      <c r="C277" s="16" t="s">
        <v>64</v>
      </c>
      <c r="D277" s="16" t="s">
        <v>67</v>
      </c>
      <c r="E277" s="16"/>
      <c r="F277" s="16" t="s">
        <v>33</v>
      </c>
      <c r="G277" s="16">
        <v>1120</v>
      </c>
      <c r="H277" s="16">
        <v>3480</v>
      </c>
      <c r="I277" s="17" t="s">
        <v>68</v>
      </c>
      <c r="J277" s="19">
        <v>9490990</v>
      </c>
      <c r="K277" s="19">
        <v>9490990</v>
      </c>
      <c r="L277" s="19">
        <v>0</v>
      </c>
      <c r="M277" s="19">
        <v>1749272</v>
      </c>
      <c r="N277" s="19">
        <v>0</v>
      </c>
      <c r="O277" s="19">
        <v>11240262</v>
      </c>
      <c r="P277" s="19">
        <v>0</v>
      </c>
      <c r="Q277" s="19">
        <v>4473484.7</v>
      </c>
      <c r="R277" s="19">
        <v>0</v>
      </c>
      <c r="S277" s="19">
        <v>0</v>
      </c>
      <c r="T277" s="19">
        <v>0</v>
      </c>
      <c r="U277" s="19">
        <v>326515.3</v>
      </c>
      <c r="V277" s="19">
        <v>5017505.3</v>
      </c>
      <c r="W277" s="19">
        <v>0</v>
      </c>
      <c r="X277" s="19">
        <v>6766777.2999999998</v>
      </c>
      <c r="Y277" s="20">
        <f t="shared" si="16"/>
        <v>0</v>
      </c>
      <c r="Z277" s="20">
        <f t="shared" si="17"/>
        <v>0</v>
      </c>
      <c r="AA277" s="20">
        <f t="shared" si="18"/>
        <v>0.39798758249585287</v>
      </c>
      <c r="AB277" s="21">
        <f t="shared" si="19"/>
        <v>0.39798758249585287</v>
      </c>
    </row>
    <row r="278" spans="1:28" outlineLevel="1" x14ac:dyDescent="0.25">
      <c r="A278" s="37"/>
      <c r="B278" s="37"/>
      <c r="C278" s="37"/>
      <c r="D278" s="45" t="s">
        <v>499</v>
      </c>
      <c r="E278" s="37"/>
      <c r="F278" s="37"/>
      <c r="G278" s="37"/>
      <c r="H278" s="37"/>
      <c r="I278" s="38"/>
      <c r="J278" s="39">
        <f>SUBTOTAL(9,J273:J277)</f>
        <v>433887610</v>
      </c>
      <c r="K278" s="40">
        <f>SUBTOTAL(9,K273:K277)</f>
        <v>433887610</v>
      </c>
      <c r="L278" s="40">
        <f>SUBTOTAL(9,L273:L277)</f>
        <v>0</v>
      </c>
      <c r="M278" s="40">
        <f>SUBTOTAL(9,M273:M277)</f>
        <v>-52420728</v>
      </c>
      <c r="N278" s="40">
        <f>SUBTOTAL(9,N273:N277)</f>
        <v>0</v>
      </c>
      <c r="O278" s="40">
        <f>SUBTOTAL(9,O273:O277)</f>
        <v>381466882</v>
      </c>
      <c r="P278" s="40">
        <f>SUBTOTAL(9,P273:P277)</f>
        <v>1031032</v>
      </c>
      <c r="Q278" s="40">
        <f>SUBTOTAL(9,Q273:Q277)</f>
        <v>82875752.350000009</v>
      </c>
      <c r="R278" s="40">
        <f>SUBTOTAL(9,R273:R277)</f>
        <v>51669436.520000003</v>
      </c>
      <c r="S278" s="40">
        <f>SUBTOTAL(9,S273:S277)</f>
        <v>40782253.700000003</v>
      </c>
      <c r="T278" s="40">
        <f>SUBTOTAL(9,T273:T277)</f>
        <v>29796054.699999999</v>
      </c>
      <c r="U278" s="40">
        <f>SUBTOTAL(9,U273:U277)</f>
        <v>105986955.42999999</v>
      </c>
      <c r="V278" s="40">
        <f>SUBTOTAL(9,V273:V277)</f>
        <v>257529135.43000001</v>
      </c>
      <c r="W278" s="40">
        <f>SUBTOTAL(9,W273:W277)</f>
        <v>0</v>
      </c>
      <c r="X278" s="40">
        <f>SUBTOTAL(9,X273:X277)</f>
        <v>205108407.43000001</v>
      </c>
      <c r="Y278" s="41">
        <f t="shared" si="16"/>
        <v>9.399266713331593E-2</v>
      </c>
      <c r="Z278" s="41">
        <f t="shared" si="17"/>
        <v>0.10690902834390746</v>
      </c>
      <c r="AA278" s="41">
        <f t="shared" si="18"/>
        <v>0.35540757865842731</v>
      </c>
      <c r="AB278" s="41">
        <f t="shared" si="19"/>
        <v>0.46231660700233479</v>
      </c>
    </row>
    <row r="279" spans="1:28" outlineLevel="2" x14ac:dyDescent="0.25">
      <c r="A279" s="15" t="s">
        <v>198</v>
      </c>
      <c r="B279" s="16" t="s">
        <v>30</v>
      </c>
      <c r="C279" s="16" t="s">
        <v>64</v>
      </c>
      <c r="D279" s="16" t="s">
        <v>213</v>
      </c>
      <c r="E279" s="16"/>
      <c r="F279" s="16" t="s">
        <v>33</v>
      </c>
      <c r="G279" s="16">
        <v>1120</v>
      </c>
      <c r="H279" s="16">
        <v>3480</v>
      </c>
      <c r="I279" s="17" t="s">
        <v>214</v>
      </c>
      <c r="J279" s="19">
        <v>1250000</v>
      </c>
      <c r="K279" s="19">
        <v>1250000</v>
      </c>
      <c r="L279" s="19">
        <v>0</v>
      </c>
      <c r="M279" s="19">
        <v>0</v>
      </c>
      <c r="N279" s="19">
        <v>0</v>
      </c>
      <c r="O279" s="19">
        <v>1250000</v>
      </c>
      <c r="P279" s="19">
        <v>0</v>
      </c>
      <c r="Q279" s="19">
        <v>1250000</v>
      </c>
      <c r="R279" s="19">
        <v>0</v>
      </c>
      <c r="S279" s="19">
        <v>0</v>
      </c>
      <c r="T279" s="19">
        <v>0</v>
      </c>
      <c r="U279" s="19">
        <v>0</v>
      </c>
      <c r="V279" s="19">
        <v>0</v>
      </c>
      <c r="W279" s="19">
        <v>0</v>
      </c>
      <c r="X279" s="19">
        <v>0</v>
      </c>
      <c r="Y279" s="20">
        <f t="shared" si="16"/>
        <v>0</v>
      </c>
      <c r="Z279" s="20">
        <f t="shared" si="17"/>
        <v>0</v>
      </c>
      <c r="AA279" s="20">
        <f t="shared" si="18"/>
        <v>1</v>
      </c>
      <c r="AB279" s="21">
        <f t="shared" si="19"/>
        <v>1</v>
      </c>
    </row>
    <row r="280" spans="1:28" outlineLevel="1" x14ac:dyDescent="0.25">
      <c r="A280" s="37"/>
      <c r="B280" s="37"/>
      <c r="C280" s="37"/>
      <c r="D280" s="45" t="s">
        <v>500</v>
      </c>
      <c r="E280" s="37"/>
      <c r="F280" s="37"/>
      <c r="G280" s="37"/>
      <c r="H280" s="37"/>
      <c r="I280" s="38"/>
      <c r="J280" s="39">
        <f>SUBTOTAL(9,J279:J279)</f>
        <v>1250000</v>
      </c>
      <c r="K280" s="40">
        <f>SUBTOTAL(9,K279:K279)</f>
        <v>1250000</v>
      </c>
      <c r="L280" s="40">
        <f>SUBTOTAL(9,L279:L279)</f>
        <v>0</v>
      </c>
      <c r="M280" s="40">
        <f>SUBTOTAL(9,M279:M279)</f>
        <v>0</v>
      </c>
      <c r="N280" s="40">
        <f>SUBTOTAL(9,N279:N279)</f>
        <v>0</v>
      </c>
      <c r="O280" s="40">
        <f>SUBTOTAL(9,O279:O279)</f>
        <v>1250000</v>
      </c>
      <c r="P280" s="40">
        <f>SUBTOTAL(9,P279:P279)</f>
        <v>0</v>
      </c>
      <c r="Q280" s="40">
        <f>SUBTOTAL(9,Q279:Q279)</f>
        <v>1250000</v>
      </c>
      <c r="R280" s="40">
        <f>SUBTOTAL(9,R279:R279)</f>
        <v>0</v>
      </c>
      <c r="S280" s="40">
        <f>SUBTOTAL(9,S279:S279)</f>
        <v>0</v>
      </c>
      <c r="T280" s="40">
        <f>SUBTOTAL(9,T279:T279)</f>
        <v>0</v>
      </c>
      <c r="U280" s="40">
        <f>SUBTOTAL(9,U279:U279)</f>
        <v>0</v>
      </c>
      <c r="V280" s="40">
        <f>SUBTOTAL(9,V279:V279)</f>
        <v>0</v>
      </c>
      <c r="W280" s="40">
        <f>SUBTOTAL(9,W279:W279)</f>
        <v>0</v>
      </c>
      <c r="X280" s="40">
        <f>SUBTOTAL(9,X279:X279)</f>
        <v>0</v>
      </c>
      <c r="Y280" s="41">
        <f t="shared" si="16"/>
        <v>0</v>
      </c>
      <c r="Z280" s="41">
        <f t="shared" si="17"/>
        <v>0</v>
      </c>
      <c r="AA280" s="41">
        <f t="shared" si="18"/>
        <v>1</v>
      </c>
      <c r="AB280" s="41">
        <f t="shared" si="19"/>
        <v>1</v>
      </c>
    </row>
    <row r="281" spans="1:28" ht="30" outlineLevel="2" x14ac:dyDescent="0.25">
      <c r="A281" s="15" t="s">
        <v>198</v>
      </c>
      <c r="B281" s="16" t="s">
        <v>30</v>
      </c>
      <c r="C281" s="16" t="s">
        <v>64</v>
      </c>
      <c r="D281" s="16" t="s">
        <v>215</v>
      </c>
      <c r="E281" s="16"/>
      <c r="F281" s="16" t="s">
        <v>33</v>
      </c>
      <c r="G281" s="16">
        <v>1120</v>
      </c>
      <c r="H281" s="16">
        <v>3480</v>
      </c>
      <c r="I281" s="17" t="s">
        <v>216</v>
      </c>
      <c r="J281" s="19">
        <v>67868301</v>
      </c>
      <c r="K281" s="19">
        <v>67868301</v>
      </c>
      <c r="L281" s="19">
        <v>0</v>
      </c>
      <c r="M281" s="19">
        <v>0</v>
      </c>
      <c r="N281" s="19">
        <v>0</v>
      </c>
      <c r="O281" s="19">
        <v>67868301</v>
      </c>
      <c r="P281" s="19">
        <v>0</v>
      </c>
      <c r="Q281" s="19">
        <v>1300000</v>
      </c>
      <c r="R281" s="19">
        <v>0</v>
      </c>
      <c r="S281" s="19">
        <v>0</v>
      </c>
      <c r="T281" s="19">
        <v>0</v>
      </c>
      <c r="U281" s="19">
        <v>66568301</v>
      </c>
      <c r="V281" s="19">
        <v>66568301</v>
      </c>
      <c r="W281" s="19">
        <v>0</v>
      </c>
      <c r="X281" s="19">
        <v>66568301</v>
      </c>
      <c r="Y281" s="20">
        <f t="shared" si="16"/>
        <v>0</v>
      </c>
      <c r="Z281" s="20">
        <f t="shared" si="17"/>
        <v>0</v>
      </c>
      <c r="AA281" s="20">
        <f t="shared" si="18"/>
        <v>1.9154745011224019E-2</v>
      </c>
      <c r="AB281" s="21">
        <f t="shared" si="19"/>
        <v>1.9154745011224019E-2</v>
      </c>
    </row>
    <row r="282" spans="1:28" ht="30" outlineLevel="2" x14ac:dyDescent="0.25">
      <c r="A282" s="15" t="s">
        <v>262</v>
      </c>
      <c r="B282" s="16" t="s">
        <v>263</v>
      </c>
      <c r="C282" s="16" t="s">
        <v>64</v>
      </c>
      <c r="D282" s="16" t="s">
        <v>215</v>
      </c>
      <c r="E282" s="16"/>
      <c r="F282" s="16" t="s">
        <v>33</v>
      </c>
      <c r="G282" s="16">
        <v>1120</v>
      </c>
      <c r="H282" s="16">
        <v>3480</v>
      </c>
      <c r="I282" s="17" t="s">
        <v>216</v>
      </c>
      <c r="J282" s="19">
        <v>796487</v>
      </c>
      <c r="K282" s="19">
        <v>796487</v>
      </c>
      <c r="L282" s="19">
        <v>0</v>
      </c>
      <c r="M282" s="19">
        <v>0</v>
      </c>
      <c r="N282" s="19">
        <v>0</v>
      </c>
      <c r="O282" s="19">
        <v>796487</v>
      </c>
      <c r="P282" s="19">
        <v>0</v>
      </c>
      <c r="Q282" s="19">
        <v>0</v>
      </c>
      <c r="R282" s="19">
        <v>0</v>
      </c>
      <c r="S282" s="19">
        <v>0</v>
      </c>
      <c r="T282" s="19">
        <v>0</v>
      </c>
      <c r="U282" s="19">
        <v>199122</v>
      </c>
      <c r="V282" s="19">
        <v>796487</v>
      </c>
      <c r="W282" s="19">
        <v>0</v>
      </c>
      <c r="X282" s="19">
        <v>796487</v>
      </c>
      <c r="Y282" s="20">
        <f t="shared" si="16"/>
        <v>0</v>
      </c>
      <c r="Z282" s="20">
        <f t="shared" si="17"/>
        <v>0</v>
      </c>
      <c r="AA282" s="20">
        <f t="shared" si="18"/>
        <v>0</v>
      </c>
      <c r="AB282" s="21">
        <f t="shared" si="19"/>
        <v>0</v>
      </c>
    </row>
    <row r="283" spans="1:28" ht="30" outlineLevel="2" x14ac:dyDescent="0.25">
      <c r="A283" s="15" t="s">
        <v>262</v>
      </c>
      <c r="B283" s="16" t="s">
        <v>288</v>
      </c>
      <c r="C283" s="16" t="s">
        <v>64</v>
      </c>
      <c r="D283" s="16" t="s">
        <v>215</v>
      </c>
      <c r="E283" s="16"/>
      <c r="F283" s="16" t="s">
        <v>33</v>
      </c>
      <c r="G283" s="16">
        <v>1120</v>
      </c>
      <c r="H283" s="16">
        <v>3480</v>
      </c>
      <c r="I283" s="17" t="s">
        <v>216</v>
      </c>
      <c r="J283" s="19">
        <v>2154000</v>
      </c>
      <c r="K283" s="19">
        <v>2154000</v>
      </c>
      <c r="L283" s="19">
        <v>0</v>
      </c>
      <c r="M283" s="19">
        <v>0</v>
      </c>
      <c r="N283" s="19">
        <v>0</v>
      </c>
      <c r="O283" s="19">
        <v>2154000</v>
      </c>
      <c r="P283" s="19">
        <v>0</v>
      </c>
      <c r="Q283" s="19">
        <v>0</v>
      </c>
      <c r="R283" s="19">
        <v>0</v>
      </c>
      <c r="S283" s="19">
        <v>0</v>
      </c>
      <c r="T283" s="19">
        <v>0</v>
      </c>
      <c r="U283" s="19">
        <v>538500</v>
      </c>
      <c r="V283" s="19">
        <v>2154000</v>
      </c>
      <c r="W283" s="19">
        <v>0</v>
      </c>
      <c r="X283" s="19">
        <v>2154000</v>
      </c>
      <c r="Y283" s="20">
        <f t="shared" si="16"/>
        <v>0</v>
      </c>
      <c r="Z283" s="20">
        <f t="shared" si="17"/>
        <v>0</v>
      </c>
      <c r="AA283" s="20">
        <f t="shared" si="18"/>
        <v>0</v>
      </c>
      <c r="AB283" s="21">
        <f t="shared" si="19"/>
        <v>0</v>
      </c>
    </row>
    <row r="284" spans="1:28" outlineLevel="1" x14ac:dyDescent="0.25">
      <c r="A284" s="37"/>
      <c r="B284" s="37"/>
      <c r="C284" s="37"/>
      <c r="D284" s="45" t="s">
        <v>501</v>
      </c>
      <c r="E284" s="37"/>
      <c r="F284" s="37"/>
      <c r="G284" s="37"/>
      <c r="H284" s="37"/>
      <c r="I284" s="38"/>
      <c r="J284" s="39">
        <f>SUBTOTAL(9,J281:J283)</f>
        <v>70818788</v>
      </c>
      <c r="K284" s="40">
        <f>SUBTOTAL(9,K281:K283)</f>
        <v>70818788</v>
      </c>
      <c r="L284" s="40">
        <f>SUBTOTAL(9,L281:L283)</f>
        <v>0</v>
      </c>
      <c r="M284" s="40">
        <f>SUBTOTAL(9,M281:M283)</f>
        <v>0</v>
      </c>
      <c r="N284" s="40">
        <f>SUBTOTAL(9,N281:N283)</f>
        <v>0</v>
      </c>
      <c r="O284" s="40">
        <f>SUBTOTAL(9,O281:O283)</f>
        <v>70818788</v>
      </c>
      <c r="P284" s="40">
        <f>SUBTOTAL(9,P281:P283)</f>
        <v>0</v>
      </c>
      <c r="Q284" s="40">
        <f>SUBTOTAL(9,Q281:Q283)</f>
        <v>1300000</v>
      </c>
      <c r="R284" s="40">
        <f>SUBTOTAL(9,R281:R283)</f>
        <v>0</v>
      </c>
      <c r="S284" s="40">
        <f>SUBTOTAL(9,S281:S283)</f>
        <v>0</v>
      </c>
      <c r="T284" s="40">
        <f>SUBTOTAL(9,T281:T283)</f>
        <v>0</v>
      </c>
      <c r="U284" s="40">
        <f>SUBTOTAL(9,U281:U283)</f>
        <v>67305923</v>
      </c>
      <c r="V284" s="40">
        <f>SUBTOTAL(9,V281:V283)</f>
        <v>69518788</v>
      </c>
      <c r="W284" s="40">
        <f>SUBTOTAL(9,W281:W283)</f>
        <v>0</v>
      </c>
      <c r="X284" s="40">
        <f>SUBTOTAL(9,X281:X283)</f>
        <v>69518788</v>
      </c>
      <c r="Y284" s="41">
        <f t="shared" si="16"/>
        <v>0</v>
      </c>
      <c r="Z284" s="41">
        <f t="shared" si="17"/>
        <v>0</v>
      </c>
      <c r="AA284" s="41">
        <f t="shared" si="18"/>
        <v>1.8356710651416402E-2</v>
      </c>
      <c r="AB284" s="41">
        <f t="shared" si="19"/>
        <v>1.8356710651416402E-2</v>
      </c>
    </row>
    <row r="285" spans="1:28" ht="30" outlineLevel="2" x14ac:dyDescent="0.25">
      <c r="A285" s="15" t="s">
        <v>29</v>
      </c>
      <c r="B285" s="16" t="s">
        <v>30</v>
      </c>
      <c r="C285" s="16" t="s">
        <v>64</v>
      </c>
      <c r="D285" s="16" t="s">
        <v>69</v>
      </c>
      <c r="E285" s="16"/>
      <c r="F285" s="16" t="s">
        <v>33</v>
      </c>
      <c r="G285" s="16">
        <v>1120</v>
      </c>
      <c r="H285" s="16">
        <v>3480</v>
      </c>
      <c r="I285" s="17" t="s">
        <v>70</v>
      </c>
      <c r="J285" s="19">
        <v>65804000</v>
      </c>
      <c r="K285" s="19">
        <v>65804000</v>
      </c>
      <c r="L285" s="19">
        <v>0</v>
      </c>
      <c r="M285" s="19">
        <v>0</v>
      </c>
      <c r="N285" s="19">
        <v>0</v>
      </c>
      <c r="O285" s="19">
        <v>65804000</v>
      </c>
      <c r="P285" s="19">
        <v>0</v>
      </c>
      <c r="Q285" s="19">
        <v>6299949.7800000003</v>
      </c>
      <c r="R285" s="19">
        <v>0</v>
      </c>
      <c r="S285" s="19">
        <v>0</v>
      </c>
      <c r="T285" s="19">
        <v>0</v>
      </c>
      <c r="U285" s="19">
        <v>59504050.219999999</v>
      </c>
      <c r="V285" s="19">
        <v>59504050.219999999</v>
      </c>
      <c r="W285" s="19">
        <v>0</v>
      </c>
      <c r="X285" s="19">
        <v>59504050.219999999</v>
      </c>
      <c r="Y285" s="20">
        <f t="shared" si="16"/>
        <v>0</v>
      </c>
      <c r="Z285" s="20">
        <f t="shared" si="17"/>
        <v>0</v>
      </c>
      <c r="AA285" s="20">
        <f t="shared" si="18"/>
        <v>9.5738097684031367E-2</v>
      </c>
      <c r="AB285" s="21">
        <f t="shared" si="19"/>
        <v>9.5738097684031367E-2</v>
      </c>
    </row>
    <row r="286" spans="1:28" ht="30" outlineLevel="2" x14ac:dyDescent="0.25">
      <c r="A286" s="15" t="s">
        <v>198</v>
      </c>
      <c r="B286" s="16" t="s">
        <v>30</v>
      </c>
      <c r="C286" s="16" t="s">
        <v>64</v>
      </c>
      <c r="D286" s="16" t="s">
        <v>69</v>
      </c>
      <c r="E286" s="16"/>
      <c r="F286" s="16" t="s">
        <v>33</v>
      </c>
      <c r="G286" s="16">
        <v>1120</v>
      </c>
      <c r="H286" s="16">
        <v>3480</v>
      </c>
      <c r="I286" s="17" t="s">
        <v>70</v>
      </c>
      <c r="J286" s="19">
        <v>178080747</v>
      </c>
      <c r="K286" s="19">
        <v>178080747</v>
      </c>
      <c r="L286" s="19">
        <v>0</v>
      </c>
      <c r="M286" s="19">
        <v>-26273025</v>
      </c>
      <c r="N286" s="19">
        <v>0</v>
      </c>
      <c r="O286" s="19">
        <v>151807722</v>
      </c>
      <c r="P286" s="19">
        <v>0</v>
      </c>
      <c r="Q286" s="19">
        <v>21221400</v>
      </c>
      <c r="R286" s="19">
        <v>0</v>
      </c>
      <c r="S286" s="19">
        <v>0</v>
      </c>
      <c r="T286" s="19">
        <v>0</v>
      </c>
      <c r="U286" s="19">
        <v>130586322</v>
      </c>
      <c r="V286" s="19">
        <v>156859347</v>
      </c>
      <c r="W286" s="19">
        <v>0</v>
      </c>
      <c r="X286" s="19">
        <v>130586322</v>
      </c>
      <c r="Y286" s="20">
        <f t="shared" si="16"/>
        <v>0</v>
      </c>
      <c r="Z286" s="20">
        <f t="shared" si="17"/>
        <v>0</v>
      </c>
      <c r="AA286" s="20">
        <f t="shared" si="18"/>
        <v>0.13979130784928057</v>
      </c>
      <c r="AB286" s="21">
        <f t="shared" si="19"/>
        <v>0.13979130784928057</v>
      </c>
    </row>
    <row r="287" spans="1:28" ht="30" outlineLevel="2" x14ac:dyDescent="0.25">
      <c r="A287" s="15" t="s">
        <v>309</v>
      </c>
      <c r="B287" s="16" t="s">
        <v>30</v>
      </c>
      <c r="C287" s="16" t="s">
        <v>64</v>
      </c>
      <c r="D287" s="16" t="s">
        <v>69</v>
      </c>
      <c r="E287" s="16"/>
      <c r="F287" s="16" t="s">
        <v>33</v>
      </c>
      <c r="G287" s="16">
        <v>1120</v>
      </c>
      <c r="H287" s="16">
        <v>3480</v>
      </c>
      <c r="I287" s="17" t="s">
        <v>70</v>
      </c>
      <c r="J287" s="19">
        <v>1306761274</v>
      </c>
      <c r="K287" s="19">
        <v>1306761274</v>
      </c>
      <c r="L287" s="19">
        <v>0</v>
      </c>
      <c r="M287" s="19">
        <v>0</v>
      </c>
      <c r="N287" s="19">
        <v>0</v>
      </c>
      <c r="O287" s="19">
        <v>1306761274</v>
      </c>
      <c r="P287" s="19">
        <v>0</v>
      </c>
      <c r="Q287" s="19">
        <v>0</v>
      </c>
      <c r="R287" s="19">
        <v>0</v>
      </c>
      <c r="S287" s="19">
        <v>0</v>
      </c>
      <c r="T287" s="19">
        <v>0</v>
      </c>
      <c r="U287" s="19">
        <v>0</v>
      </c>
      <c r="V287" s="19">
        <v>1306761274</v>
      </c>
      <c r="W287" s="19">
        <v>0</v>
      </c>
      <c r="X287" s="19">
        <v>1306761274</v>
      </c>
      <c r="Y287" s="20">
        <f t="shared" si="16"/>
        <v>0</v>
      </c>
      <c r="Z287" s="20">
        <f t="shared" si="17"/>
        <v>0</v>
      </c>
      <c r="AA287" s="20">
        <f t="shared" si="18"/>
        <v>0</v>
      </c>
      <c r="AB287" s="21">
        <f t="shared" si="19"/>
        <v>0</v>
      </c>
    </row>
    <row r="288" spans="1:28" outlineLevel="1" x14ac:dyDescent="0.25">
      <c r="A288" s="37"/>
      <c r="B288" s="37"/>
      <c r="C288" s="37"/>
      <c r="D288" s="45" t="s">
        <v>502</v>
      </c>
      <c r="E288" s="37"/>
      <c r="F288" s="37"/>
      <c r="G288" s="37"/>
      <c r="H288" s="37"/>
      <c r="I288" s="38"/>
      <c r="J288" s="39">
        <f>SUBTOTAL(9,J285:J287)</f>
        <v>1550646021</v>
      </c>
      <c r="K288" s="40">
        <f>SUBTOTAL(9,K285:K287)</f>
        <v>1550646021</v>
      </c>
      <c r="L288" s="40">
        <f>SUBTOTAL(9,L285:L287)</f>
        <v>0</v>
      </c>
      <c r="M288" s="40">
        <f>SUBTOTAL(9,M285:M287)</f>
        <v>-26273025</v>
      </c>
      <c r="N288" s="40">
        <f>SUBTOTAL(9,N285:N287)</f>
        <v>0</v>
      </c>
      <c r="O288" s="40">
        <f>SUBTOTAL(9,O285:O287)</f>
        <v>1524372996</v>
      </c>
      <c r="P288" s="40">
        <f>SUBTOTAL(9,P285:P287)</f>
        <v>0</v>
      </c>
      <c r="Q288" s="40">
        <f>SUBTOTAL(9,Q285:Q287)</f>
        <v>27521349.780000001</v>
      </c>
      <c r="R288" s="40">
        <f>SUBTOTAL(9,R285:R287)</f>
        <v>0</v>
      </c>
      <c r="S288" s="40">
        <f>SUBTOTAL(9,S285:S287)</f>
        <v>0</v>
      </c>
      <c r="T288" s="40">
        <f>SUBTOTAL(9,T285:T287)</f>
        <v>0</v>
      </c>
      <c r="U288" s="40">
        <f>SUBTOTAL(9,U285:U287)</f>
        <v>190090372.22</v>
      </c>
      <c r="V288" s="40">
        <f>SUBTOTAL(9,V285:V287)</f>
        <v>1523124671.22</v>
      </c>
      <c r="W288" s="40">
        <f>SUBTOTAL(9,W285:W287)</f>
        <v>0</v>
      </c>
      <c r="X288" s="40">
        <f>SUBTOTAL(9,X285:X287)</f>
        <v>1496851646.22</v>
      </c>
      <c r="Y288" s="41">
        <f t="shared" si="16"/>
        <v>0</v>
      </c>
      <c r="Z288" s="41">
        <f t="shared" si="17"/>
        <v>0</v>
      </c>
      <c r="AA288" s="41">
        <f t="shared" si="18"/>
        <v>1.8054209732274739E-2</v>
      </c>
      <c r="AB288" s="41">
        <f t="shared" si="19"/>
        <v>1.8054209732274739E-2</v>
      </c>
    </row>
    <row r="289" spans="1:28" ht="75" outlineLevel="2" x14ac:dyDescent="0.25">
      <c r="A289" s="15" t="s">
        <v>29</v>
      </c>
      <c r="B289" s="16" t="s">
        <v>30</v>
      </c>
      <c r="C289" s="16" t="s">
        <v>64</v>
      </c>
      <c r="D289" s="16" t="s">
        <v>71</v>
      </c>
      <c r="E289" s="16"/>
      <c r="F289" s="16" t="s">
        <v>33</v>
      </c>
      <c r="G289" s="16">
        <v>1120</v>
      </c>
      <c r="H289" s="16">
        <v>3480</v>
      </c>
      <c r="I289" s="17" t="s">
        <v>72</v>
      </c>
      <c r="J289" s="19">
        <v>12709375</v>
      </c>
      <c r="K289" s="19">
        <v>12709375</v>
      </c>
      <c r="L289" s="19">
        <v>0</v>
      </c>
      <c r="M289" s="19">
        <v>-7709375</v>
      </c>
      <c r="N289" s="19">
        <v>0</v>
      </c>
      <c r="O289" s="19">
        <v>5000000</v>
      </c>
      <c r="P289" s="19">
        <v>0</v>
      </c>
      <c r="Q289" s="19">
        <v>0</v>
      </c>
      <c r="R289" s="19">
        <v>0</v>
      </c>
      <c r="S289" s="19">
        <v>0</v>
      </c>
      <c r="T289" s="19">
        <v>0</v>
      </c>
      <c r="U289" s="19">
        <v>5000000</v>
      </c>
      <c r="V289" s="19">
        <v>12709375</v>
      </c>
      <c r="W289" s="19">
        <v>0</v>
      </c>
      <c r="X289" s="19">
        <v>5000000</v>
      </c>
      <c r="Y289" s="20">
        <f t="shared" si="16"/>
        <v>0</v>
      </c>
      <c r="Z289" s="20">
        <f t="shared" si="17"/>
        <v>0</v>
      </c>
      <c r="AA289" s="20">
        <f t="shared" si="18"/>
        <v>0</v>
      </c>
      <c r="AB289" s="21">
        <f t="shared" si="19"/>
        <v>0</v>
      </c>
    </row>
    <row r="290" spans="1:28" ht="75" outlineLevel="2" x14ac:dyDescent="0.25">
      <c r="A290" s="15" t="s">
        <v>262</v>
      </c>
      <c r="B290" s="16" t="s">
        <v>263</v>
      </c>
      <c r="C290" s="16" t="s">
        <v>64</v>
      </c>
      <c r="D290" s="16" t="s">
        <v>71</v>
      </c>
      <c r="E290" s="16"/>
      <c r="F290" s="16" t="s">
        <v>33</v>
      </c>
      <c r="G290" s="16">
        <v>1120</v>
      </c>
      <c r="H290" s="16">
        <v>3480</v>
      </c>
      <c r="I290" s="17" t="s">
        <v>72</v>
      </c>
      <c r="J290" s="19">
        <v>2000000</v>
      </c>
      <c r="K290" s="19">
        <v>2000000</v>
      </c>
      <c r="L290" s="19">
        <v>0</v>
      </c>
      <c r="M290" s="19">
        <v>0</v>
      </c>
      <c r="N290" s="19">
        <v>0</v>
      </c>
      <c r="O290" s="19">
        <v>2000000</v>
      </c>
      <c r="P290" s="19">
        <v>0</v>
      </c>
      <c r="Q290" s="19">
        <v>0</v>
      </c>
      <c r="R290" s="19">
        <v>0</v>
      </c>
      <c r="S290" s="19">
        <v>0</v>
      </c>
      <c r="T290" s="19">
        <v>0</v>
      </c>
      <c r="U290" s="19">
        <v>500000</v>
      </c>
      <c r="V290" s="19">
        <v>2000000</v>
      </c>
      <c r="W290" s="19">
        <v>0</v>
      </c>
      <c r="X290" s="19">
        <v>2000000</v>
      </c>
      <c r="Y290" s="20">
        <f t="shared" si="16"/>
        <v>0</v>
      </c>
      <c r="Z290" s="20">
        <f t="shared" si="17"/>
        <v>0</v>
      </c>
      <c r="AA290" s="20">
        <f t="shared" si="18"/>
        <v>0</v>
      </c>
      <c r="AB290" s="21">
        <f t="shared" si="19"/>
        <v>0</v>
      </c>
    </row>
    <row r="291" spans="1:28" outlineLevel="1" x14ac:dyDescent="0.25">
      <c r="A291" s="37"/>
      <c r="B291" s="37"/>
      <c r="C291" s="37"/>
      <c r="D291" s="45" t="s">
        <v>503</v>
      </c>
      <c r="E291" s="37"/>
      <c r="F291" s="37"/>
      <c r="G291" s="37"/>
      <c r="H291" s="37"/>
      <c r="I291" s="38"/>
      <c r="J291" s="39">
        <f>SUBTOTAL(9,J289:J290)</f>
        <v>14709375</v>
      </c>
      <c r="K291" s="40">
        <f>SUBTOTAL(9,K289:K290)</f>
        <v>14709375</v>
      </c>
      <c r="L291" s="40">
        <f>SUBTOTAL(9,L289:L290)</f>
        <v>0</v>
      </c>
      <c r="M291" s="40">
        <f>SUBTOTAL(9,M289:M290)</f>
        <v>-7709375</v>
      </c>
      <c r="N291" s="40">
        <f>SUBTOTAL(9,N289:N290)</f>
        <v>0</v>
      </c>
      <c r="O291" s="40">
        <f>SUBTOTAL(9,O289:O290)</f>
        <v>7000000</v>
      </c>
      <c r="P291" s="40">
        <f>SUBTOTAL(9,P289:P290)</f>
        <v>0</v>
      </c>
      <c r="Q291" s="40">
        <f>SUBTOTAL(9,Q289:Q290)</f>
        <v>0</v>
      </c>
      <c r="R291" s="40">
        <f>SUBTOTAL(9,R289:R290)</f>
        <v>0</v>
      </c>
      <c r="S291" s="40">
        <f>SUBTOTAL(9,S289:S290)</f>
        <v>0</v>
      </c>
      <c r="T291" s="40">
        <f>SUBTOTAL(9,T289:T290)</f>
        <v>0</v>
      </c>
      <c r="U291" s="40">
        <f>SUBTOTAL(9,U289:U290)</f>
        <v>5500000</v>
      </c>
      <c r="V291" s="40">
        <f>SUBTOTAL(9,V289:V290)</f>
        <v>14709375</v>
      </c>
      <c r="W291" s="40">
        <f>SUBTOTAL(9,W289:W290)</f>
        <v>0</v>
      </c>
      <c r="X291" s="40">
        <f>SUBTOTAL(9,X289:X290)</f>
        <v>7000000</v>
      </c>
      <c r="Y291" s="41">
        <f t="shared" si="16"/>
        <v>0</v>
      </c>
      <c r="Z291" s="41">
        <f t="shared" si="17"/>
        <v>0</v>
      </c>
      <c r="AA291" s="41">
        <f t="shared" si="18"/>
        <v>0</v>
      </c>
      <c r="AB291" s="41">
        <f t="shared" si="19"/>
        <v>0</v>
      </c>
    </row>
    <row r="292" spans="1:28" ht="150" outlineLevel="2" x14ac:dyDescent="0.25">
      <c r="A292" s="15" t="s">
        <v>198</v>
      </c>
      <c r="B292" s="16" t="s">
        <v>30</v>
      </c>
      <c r="C292" s="16" t="s">
        <v>64</v>
      </c>
      <c r="D292" s="16" t="s">
        <v>217</v>
      </c>
      <c r="E292" s="16"/>
      <c r="F292" s="16" t="s">
        <v>33</v>
      </c>
      <c r="G292" s="16">
        <v>1120</v>
      </c>
      <c r="H292" s="16">
        <v>3480</v>
      </c>
      <c r="I292" s="17" t="s">
        <v>218</v>
      </c>
      <c r="J292" s="19">
        <v>25000000</v>
      </c>
      <c r="K292" s="19">
        <v>25000000</v>
      </c>
      <c r="L292" s="19">
        <v>0</v>
      </c>
      <c r="M292" s="19">
        <v>-10000000</v>
      </c>
      <c r="N292" s="19">
        <v>0</v>
      </c>
      <c r="O292" s="19">
        <v>15000000</v>
      </c>
      <c r="P292" s="19">
        <v>0</v>
      </c>
      <c r="Q292" s="19">
        <v>0</v>
      </c>
      <c r="R292" s="19">
        <v>0</v>
      </c>
      <c r="S292" s="19">
        <v>0</v>
      </c>
      <c r="T292" s="19">
        <v>0</v>
      </c>
      <c r="U292" s="19">
        <v>15000000</v>
      </c>
      <c r="V292" s="19">
        <v>25000000</v>
      </c>
      <c r="W292" s="19">
        <v>0</v>
      </c>
      <c r="X292" s="19">
        <v>15000000</v>
      </c>
      <c r="Y292" s="20">
        <f t="shared" si="16"/>
        <v>0</v>
      </c>
      <c r="Z292" s="20">
        <f t="shared" si="17"/>
        <v>0</v>
      </c>
      <c r="AA292" s="20">
        <f t="shared" si="18"/>
        <v>0</v>
      </c>
      <c r="AB292" s="21">
        <f t="shared" si="19"/>
        <v>0</v>
      </c>
    </row>
    <row r="293" spans="1:28" ht="240" outlineLevel="2" x14ac:dyDescent="0.25">
      <c r="A293" s="15" t="s">
        <v>295</v>
      </c>
      <c r="B293" s="16" t="s">
        <v>30</v>
      </c>
      <c r="C293" s="16" t="s">
        <v>64</v>
      </c>
      <c r="D293" s="16" t="s">
        <v>217</v>
      </c>
      <c r="E293" s="16"/>
      <c r="F293" s="16" t="s">
        <v>33</v>
      </c>
      <c r="G293" s="16">
        <v>1120</v>
      </c>
      <c r="H293" s="16">
        <v>3480</v>
      </c>
      <c r="I293" s="17" t="s">
        <v>296</v>
      </c>
      <c r="J293" s="19">
        <v>500908470</v>
      </c>
      <c r="K293" s="19">
        <v>500908470</v>
      </c>
      <c r="L293" s="19">
        <v>0</v>
      </c>
      <c r="M293" s="19">
        <v>0</v>
      </c>
      <c r="N293" s="19">
        <v>0</v>
      </c>
      <c r="O293" s="19">
        <v>500908470</v>
      </c>
      <c r="P293" s="19">
        <v>59548639.200000003</v>
      </c>
      <c r="Q293" s="19">
        <v>95084910.700000003</v>
      </c>
      <c r="R293" s="19">
        <v>0</v>
      </c>
      <c r="S293" s="19">
        <v>6221626.9100000001</v>
      </c>
      <c r="T293" s="19">
        <v>6221626.9100000001</v>
      </c>
      <c r="U293" s="19">
        <v>320011098.23000002</v>
      </c>
      <c r="V293" s="19">
        <v>340053293.19</v>
      </c>
      <c r="W293" s="19">
        <v>0</v>
      </c>
      <c r="X293" s="19">
        <v>340053293.19</v>
      </c>
      <c r="Y293" s="20">
        <f t="shared" si="16"/>
        <v>1.2420686178454918E-2</v>
      </c>
      <c r="Z293" s="20">
        <f t="shared" si="17"/>
        <v>1.2420686178454918E-2</v>
      </c>
      <c r="AA293" s="20">
        <f t="shared" si="18"/>
        <v>0.30870619915850095</v>
      </c>
      <c r="AB293" s="21">
        <f t="shared" si="19"/>
        <v>0.32112688533695588</v>
      </c>
    </row>
    <row r="294" spans="1:28" outlineLevel="1" x14ac:dyDescent="0.25">
      <c r="A294" s="37"/>
      <c r="B294" s="37"/>
      <c r="C294" s="37"/>
      <c r="D294" s="45" t="s">
        <v>504</v>
      </c>
      <c r="E294" s="37"/>
      <c r="F294" s="37"/>
      <c r="G294" s="37"/>
      <c r="H294" s="37"/>
      <c r="I294" s="38"/>
      <c r="J294" s="39">
        <f>SUBTOTAL(9,J292:J293)</f>
        <v>525908470</v>
      </c>
      <c r="K294" s="40">
        <f>SUBTOTAL(9,K292:K293)</f>
        <v>525908470</v>
      </c>
      <c r="L294" s="40">
        <f>SUBTOTAL(9,L292:L293)</f>
        <v>0</v>
      </c>
      <c r="M294" s="40">
        <f>SUBTOTAL(9,M292:M293)</f>
        <v>-10000000</v>
      </c>
      <c r="N294" s="40">
        <f>SUBTOTAL(9,N292:N293)</f>
        <v>0</v>
      </c>
      <c r="O294" s="40">
        <f>SUBTOTAL(9,O292:O293)</f>
        <v>515908470</v>
      </c>
      <c r="P294" s="40">
        <f>SUBTOTAL(9,P292:P293)</f>
        <v>59548639.200000003</v>
      </c>
      <c r="Q294" s="40">
        <f>SUBTOTAL(9,Q292:Q293)</f>
        <v>95084910.700000003</v>
      </c>
      <c r="R294" s="40">
        <f>SUBTOTAL(9,R292:R293)</f>
        <v>0</v>
      </c>
      <c r="S294" s="40">
        <f>SUBTOTAL(9,S292:S293)</f>
        <v>6221626.9100000001</v>
      </c>
      <c r="T294" s="40">
        <f>SUBTOTAL(9,T292:T293)</f>
        <v>6221626.9100000001</v>
      </c>
      <c r="U294" s="40">
        <f>SUBTOTAL(9,U292:U293)</f>
        <v>335011098.23000002</v>
      </c>
      <c r="V294" s="40">
        <f>SUBTOTAL(9,V292:V293)</f>
        <v>365053293.19</v>
      </c>
      <c r="W294" s="40">
        <f>SUBTOTAL(9,W292:W293)</f>
        <v>0</v>
      </c>
      <c r="X294" s="40">
        <f>SUBTOTAL(9,X292:X293)</f>
        <v>355053293.19</v>
      </c>
      <c r="Y294" s="41">
        <f t="shared" si="16"/>
        <v>1.183024663968618E-2</v>
      </c>
      <c r="Z294" s="41">
        <f t="shared" si="17"/>
        <v>1.2059555661103994E-2</v>
      </c>
      <c r="AA294" s="41">
        <f t="shared" si="18"/>
        <v>0.29973058961408405</v>
      </c>
      <c r="AB294" s="41">
        <f t="shared" si="19"/>
        <v>0.31179014527518806</v>
      </c>
    </row>
    <row r="295" spans="1:28" ht="105" outlineLevel="2" x14ac:dyDescent="0.25">
      <c r="A295" s="15" t="s">
        <v>29</v>
      </c>
      <c r="B295" s="16" t="s">
        <v>30</v>
      </c>
      <c r="C295" s="16" t="s">
        <v>64</v>
      </c>
      <c r="D295" s="16" t="s">
        <v>73</v>
      </c>
      <c r="E295" s="16"/>
      <c r="F295" s="16" t="s">
        <v>33</v>
      </c>
      <c r="G295" s="16">
        <v>1120</v>
      </c>
      <c r="H295" s="16">
        <v>3480</v>
      </c>
      <c r="I295" s="17" t="s">
        <v>74</v>
      </c>
      <c r="J295" s="19">
        <v>6500000</v>
      </c>
      <c r="K295" s="19">
        <v>6500000</v>
      </c>
      <c r="L295" s="19">
        <v>0</v>
      </c>
      <c r="M295" s="19">
        <v>-6500000</v>
      </c>
      <c r="N295" s="19">
        <v>0</v>
      </c>
      <c r="O295" s="19">
        <v>0</v>
      </c>
      <c r="P295" s="19">
        <v>0</v>
      </c>
      <c r="Q295" s="19">
        <v>0</v>
      </c>
      <c r="R295" s="19">
        <v>0</v>
      </c>
      <c r="S295" s="19">
        <v>0</v>
      </c>
      <c r="T295" s="19">
        <v>0</v>
      </c>
      <c r="U295" s="19">
        <v>0</v>
      </c>
      <c r="V295" s="19">
        <v>6500000</v>
      </c>
      <c r="W295" s="19">
        <v>0</v>
      </c>
      <c r="X295" s="19">
        <v>0</v>
      </c>
      <c r="Y295" s="20">
        <f t="shared" si="16"/>
        <v>0</v>
      </c>
      <c r="Z295" s="20">
        <f t="shared" si="17"/>
        <v>0</v>
      </c>
      <c r="AA295" s="20">
        <v>0</v>
      </c>
      <c r="AB295" s="21">
        <f t="shared" si="19"/>
        <v>0</v>
      </c>
    </row>
    <row r="296" spans="1:28" ht="75" outlineLevel="2" x14ac:dyDescent="0.25">
      <c r="A296" s="15" t="s">
        <v>262</v>
      </c>
      <c r="B296" s="16" t="s">
        <v>288</v>
      </c>
      <c r="C296" s="16" t="s">
        <v>64</v>
      </c>
      <c r="D296" s="16" t="s">
        <v>73</v>
      </c>
      <c r="E296" s="16"/>
      <c r="F296" s="16" t="s">
        <v>33</v>
      </c>
      <c r="G296" s="16">
        <v>1120</v>
      </c>
      <c r="H296" s="16">
        <v>3480</v>
      </c>
      <c r="I296" s="17" t="s">
        <v>289</v>
      </c>
      <c r="J296" s="19">
        <v>41944073</v>
      </c>
      <c r="K296" s="19">
        <v>41944073</v>
      </c>
      <c r="L296" s="19">
        <v>0</v>
      </c>
      <c r="M296" s="19">
        <v>-41944073</v>
      </c>
      <c r="N296" s="19">
        <v>0</v>
      </c>
      <c r="O296" s="19">
        <v>0</v>
      </c>
      <c r="P296" s="19">
        <v>0</v>
      </c>
      <c r="Q296" s="19">
        <v>0</v>
      </c>
      <c r="R296" s="19">
        <v>0</v>
      </c>
      <c r="S296" s="19">
        <v>0</v>
      </c>
      <c r="T296" s="19">
        <v>0</v>
      </c>
      <c r="U296" s="19">
        <v>0</v>
      </c>
      <c r="V296" s="19">
        <v>41944073</v>
      </c>
      <c r="W296" s="19">
        <v>0</v>
      </c>
      <c r="X296" s="19">
        <v>0</v>
      </c>
      <c r="Y296" s="20">
        <f t="shared" si="16"/>
        <v>0</v>
      </c>
      <c r="Z296" s="20">
        <f t="shared" si="17"/>
        <v>0</v>
      </c>
      <c r="AA296" s="20">
        <v>0</v>
      </c>
      <c r="AB296" s="21">
        <f t="shared" si="19"/>
        <v>0</v>
      </c>
    </row>
    <row r="297" spans="1:28" outlineLevel="1" x14ac:dyDescent="0.25">
      <c r="A297" s="37"/>
      <c r="B297" s="37"/>
      <c r="C297" s="37"/>
      <c r="D297" s="45" t="s">
        <v>505</v>
      </c>
      <c r="E297" s="37"/>
      <c r="F297" s="37"/>
      <c r="G297" s="37"/>
      <c r="H297" s="37"/>
      <c r="I297" s="38"/>
      <c r="J297" s="39">
        <f>SUBTOTAL(9,J295:J296)</f>
        <v>48444073</v>
      </c>
      <c r="K297" s="40">
        <f>SUBTOTAL(9,K295:K296)</f>
        <v>48444073</v>
      </c>
      <c r="L297" s="40">
        <f>SUBTOTAL(9,L295:L296)</f>
        <v>0</v>
      </c>
      <c r="M297" s="40">
        <f>SUBTOTAL(9,M295:M296)</f>
        <v>-48444073</v>
      </c>
      <c r="N297" s="40">
        <f>SUBTOTAL(9,N295:N296)</f>
        <v>0</v>
      </c>
      <c r="O297" s="40">
        <f>SUBTOTAL(9,O295:O296)</f>
        <v>0</v>
      </c>
      <c r="P297" s="40">
        <f>SUBTOTAL(9,P295:P296)</f>
        <v>0</v>
      </c>
      <c r="Q297" s="40">
        <f>SUBTOTAL(9,Q295:Q296)</f>
        <v>0</v>
      </c>
      <c r="R297" s="40">
        <f>SUBTOTAL(9,R295:R296)</f>
        <v>0</v>
      </c>
      <c r="S297" s="40">
        <f>SUBTOTAL(9,S295:S296)</f>
        <v>0</v>
      </c>
      <c r="T297" s="40">
        <f>SUBTOTAL(9,T295:T296)</f>
        <v>0</v>
      </c>
      <c r="U297" s="40">
        <f>SUBTOTAL(9,U295:U296)</f>
        <v>0</v>
      </c>
      <c r="V297" s="40">
        <f>SUBTOTAL(9,V295:V296)</f>
        <v>48444073</v>
      </c>
      <c r="W297" s="40">
        <f>SUBTOTAL(9,W295:W296)</f>
        <v>0</v>
      </c>
      <c r="X297" s="40">
        <f>SUBTOTAL(9,X295:X296)</f>
        <v>0</v>
      </c>
      <c r="Y297" s="41">
        <f t="shared" si="16"/>
        <v>0</v>
      </c>
      <c r="Z297" s="41">
        <f t="shared" si="17"/>
        <v>0</v>
      </c>
      <c r="AA297" s="41">
        <v>0</v>
      </c>
      <c r="AB297" s="41">
        <f t="shared" si="19"/>
        <v>0</v>
      </c>
    </row>
    <row r="298" spans="1:28" ht="150" outlineLevel="2" x14ac:dyDescent="0.25">
      <c r="A298" s="15" t="s">
        <v>303</v>
      </c>
      <c r="B298" s="16" t="s">
        <v>30</v>
      </c>
      <c r="C298" s="16" t="s">
        <v>64</v>
      </c>
      <c r="D298" s="16" t="s">
        <v>306</v>
      </c>
      <c r="E298" s="16"/>
      <c r="F298" s="16" t="s">
        <v>33</v>
      </c>
      <c r="G298" s="16">
        <v>1120</v>
      </c>
      <c r="H298" s="16">
        <v>3480</v>
      </c>
      <c r="I298" s="17" t="s">
        <v>307</v>
      </c>
      <c r="J298" s="19">
        <v>335975916</v>
      </c>
      <c r="K298" s="19">
        <v>335975916</v>
      </c>
      <c r="L298" s="19">
        <v>0</v>
      </c>
      <c r="M298" s="19">
        <v>-6500000</v>
      </c>
      <c r="N298" s="19">
        <v>0</v>
      </c>
      <c r="O298" s="19">
        <v>329475916</v>
      </c>
      <c r="P298" s="19">
        <v>0</v>
      </c>
      <c r="Q298" s="19">
        <v>0</v>
      </c>
      <c r="R298" s="19">
        <v>0</v>
      </c>
      <c r="S298" s="19">
        <v>0</v>
      </c>
      <c r="T298" s="19">
        <v>0</v>
      </c>
      <c r="U298" s="19">
        <v>272000000</v>
      </c>
      <c r="V298" s="19">
        <v>335975916</v>
      </c>
      <c r="W298" s="19">
        <v>0</v>
      </c>
      <c r="X298" s="19">
        <v>329475916</v>
      </c>
      <c r="Y298" s="20">
        <f t="shared" si="16"/>
        <v>0</v>
      </c>
      <c r="Z298" s="20">
        <f t="shared" si="17"/>
        <v>0</v>
      </c>
      <c r="AA298" s="20">
        <f t="shared" si="18"/>
        <v>0</v>
      </c>
      <c r="AB298" s="21">
        <f t="shared" si="19"/>
        <v>0</v>
      </c>
    </row>
    <row r="299" spans="1:28" outlineLevel="1" x14ac:dyDescent="0.25">
      <c r="A299" s="37"/>
      <c r="B299" s="37"/>
      <c r="C299" s="37"/>
      <c r="D299" s="45" t="s">
        <v>506</v>
      </c>
      <c r="E299" s="37"/>
      <c r="F299" s="37"/>
      <c r="G299" s="37"/>
      <c r="H299" s="37"/>
      <c r="I299" s="38"/>
      <c r="J299" s="39">
        <f>SUBTOTAL(9,J298:J298)</f>
        <v>335975916</v>
      </c>
      <c r="K299" s="40">
        <f>SUBTOTAL(9,K298:K298)</f>
        <v>335975916</v>
      </c>
      <c r="L299" s="40">
        <f>SUBTOTAL(9,L298:L298)</f>
        <v>0</v>
      </c>
      <c r="M299" s="40">
        <f>SUBTOTAL(9,M298:M298)</f>
        <v>-6500000</v>
      </c>
      <c r="N299" s="40">
        <f>SUBTOTAL(9,N298:N298)</f>
        <v>0</v>
      </c>
      <c r="O299" s="40">
        <f>SUBTOTAL(9,O298:O298)</f>
        <v>329475916</v>
      </c>
      <c r="P299" s="40">
        <f>SUBTOTAL(9,P298:P298)</f>
        <v>0</v>
      </c>
      <c r="Q299" s="40">
        <f>SUBTOTAL(9,Q298:Q298)</f>
        <v>0</v>
      </c>
      <c r="R299" s="40">
        <f>SUBTOTAL(9,R298:R298)</f>
        <v>0</v>
      </c>
      <c r="S299" s="40">
        <f>SUBTOTAL(9,S298:S298)</f>
        <v>0</v>
      </c>
      <c r="T299" s="40">
        <f>SUBTOTAL(9,T298:T298)</f>
        <v>0</v>
      </c>
      <c r="U299" s="40">
        <f>SUBTOTAL(9,U298:U298)</f>
        <v>272000000</v>
      </c>
      <c r="V299" s="40">
        <f>SUBTOTAL(9,V298:V298)</f>
        <v>335975916</v>
      </c>
      <c r="W299" s="40">
        <f>SUBTOTAL(9,W298:W298)</f>
        <v>0</v>
      </c>
      <c r="X299" s="40">
        <f>SUBTOTAL(9,X298:X298)</f>
        <v>329475916</v>
      </c>
      <c r="Y299" s="41">
        <f t="shared" si="16"/>
        <v>0</v>
      </c>
      <c r="Z299" s="41">
        <f t="shared" si="17"/>
        <v>0</v>
      </c>
      <c r="AA299" s="41">
        <f t="shared" si="18"/>
        <v>0</v>
      </c>
      <c r="AB299" s="41">
        <f t="shared" si="19"/>
        <v>0</v>
      </c>
    </row>
    <row r="300" spans="1:28" ht="45" outlineLevel="2" x14ac:dyDescent="0.25">
      <c r="A300" s="15" t="s">
        <v>29</v>
      </c>
      <c r="B300" s="16" t="s">
        <v>30</v>
      </c>
      <c r="C300" s="16" t="s">
        <v>64</v>
      </c>
      <c r="D300" s="16" t="s">
        <v>75</v>
      </c>
      <c r="E300" s="16"/>
      <c r="F300" s="16" t="s">
        <v>33</v>
      </c>
      <c r="G300" s="16">
        <v>1120</v>
      </c>
      <c r="H300" s="16">
        <v>3480</v>
      </c>
      <c r="I300" s="17" t="s">
        <v>76</v>
      </c>
      <c r="J300" s="19">
        <v>138250</v>
      </c>
      <c r="K300" s="19">
        <v>138250</v>
      </c>
      <c r="L300" s="19">
        <v>0</v>
      </c>
      <c r="M300" s="19">
        <v>0</v>
      </c>
      <c r="N300" s="19">
        <v>0</v>
      </c>
      <c r="O300" s="19">
        <v>138250</v>
      </c>
      <c r="P300" s="19">
        <v>0</v>
      </c>
      <c r="Q300" s="19">
        <v>0</v>
      </c>
      <c r="R300" s="19">
        <v>0</v>
      </c>
      <c r="S300" s="19">
        <v>0</v>
      </c>
      <c r="T300" s="19">
        <v>0</v>
      </c>
      <c r="U300" s="19">
        <v>0</v>
      </c>
      <c r="V300" s="19">
        <v>138250</v>
      </c>
      <c r="W300" s="19">
        <v>0</v>
      </c>
      <c r="X300" s="19">
        <v>138250</v>
      </c>
      <c r="Y300" s="20">
        <f t="shared" si="16"/>
        <v>0</v>
      </c>
      <c r="Z300" s="20">
        <f t="shared" si="17"/>
        <v>0</v>
      </c>
      <c r="AA300" s="20">
        <f t="shared" si="18"/>
        <v>0</v>
      </c>
      <c r="AB300" s="21">
        <f t="shared" si="19"/>
        <v>0</v>
      </c>
    </row>
    <row r="301" spans="1:28" ht="195" outlineLevel="2" x14ac:dyDescent="0.25">
      <c r="A301" s="15" t="s">
        <v>198</v>
      </c>
      <c r="B301" s="16" t="s">
        <v>30</v>
      </c>
      <c r="C301" s="16" t="s">
        <v>64</v>
      </c>
      <c r="D301" s="16" t="s">
        <v>75</v>
      </c>
      <c r="E301" s="16"/>
      <c r="F301" s="16" t="s">
        <v>33</v>
      </c>
      <c r="G301" s="16">
        <v>1120</v>
      </c>
      <c r="H301" s="16">
        <v>3480</v>
      </c>
      <c r="I301" s="17" t="s">
        <v>219</v>
      </c>
      <c r="J301" s="19">
        <v>809184880</v>
      </c>
      <c r="K301" s="19">
        <v>809184880</v>
      </c>
      <c r="L301" s="19">
        <v>0</v>
      </c>
      <c r="M301" s="19">
        <v>269722038</v>
      </c>
      <c r="N301" s="19">
        <v>0</v>
      </c>
      <c r="O301" s="19">
        <v>1078906918</v>
      </c>
      <c r="P301" s="19">
        <v>4000000</v>
      </c>
      <c r="Q301" s="19">
        <v>418562229.49000001</v>
      </c>
      <c r="R301" s="19">
        <v>0</v>
      </c>
      <c r="S301" s="19">
        <v>151611545.93000001</v>
      </c>
      <c r="T301" s="19">
        <v>151611545.93000001</v>
      </c>
      <c r="U301" s="19">
        <v>30077605.579999998</v>
      </c>
      <c r="V301" s="19">
        <v>235011104.58000001</v>
      </c>
      <c r="W301" s="19">
        <v>0</v>
      </c>
      <c r="X301" s="19">
        <v>504733142.57999998</v>
      </c>
      <c r="Y301" s="20">
        <f t="shared" si="16"/>
        <v>0.18736329567848575</v>
      </c>
      <c r="Z301" s="20">
        <f t="shared" si="17"/>
        <v>0.14052328648614709</v>
      </c>
      <c r="AA301" s="20">
        <f t="shared" si="18"/>
        <v>0.39165772546283739</v>
      </c>
      <c r="AB301" s="21">
        <f t="shared" si="19"/>
        <v>0.53218101194898448</v>
      </c>
    </row>
    <row r="302" spans="1:28" ht="90" outlineLevel="2" x14ac:dyDescent="0.25">
      <c r="A302" s="15" t="s">
        <v>312</v>
      </c>
      <c r="B302" s="16" t="s">
        <v>30</v>
      </c>
      <c r="C302" s="16" t="s">
        <v>64</v>
      </c>
      <c r="D302" s="16" t="s">
        <v>75</v>
      </c>
      <c r="E302" s="16"/>
      <c r="F302" s="16" t="s">
        <v>33</v>
      </c>
      <c r="G302" s="16">
        <v>1120</v>
      </c>
      <c r="H302" s="16">
        <v>3480</v>
      </c>
      <c r="I302" s="17" t="s">
        <v>313</v>
      </c>
      <c r="J302" s="19">
        <v>87782070</v>
      </c>
      <c r="K302" s="19">
        <v>87782070</v>
      </c>
      <c r="L302" s="19">
        <v>0</v>
      </c>
      <c r="M302" s="19">
        <v>0</v>
      </c>
      <c r="N302" s="19">
        <v>0</v>
      </c>
      <c r="O302" s="19">
        <v>87782070</v>
      </c>
      <c r="P302" s="19">
        <v>0</v>
      </c>
      <c r="Q302" s="19">
        <v>36225729.399999999</v>
      </c>
      <c r="R302" s="19">
        <v>75003.75</v>
      </c>
      <c r="S302" s="19">
        <v>6616327.0199999996</v>
      </c>
      <c r="T302" s="19">
        <v>6616327.0199999996</v>
      </c>
      <c r="U302" s="19">
        <v>65009.83</v>
      </c>
      <c r="V302" s="19">
        <v>44865009.829999998</v>
      </c>
      <c r="W302" s="19">
        <v>0</v>
      </c>
      <c r="X302" s="19">
        <v>44865009.829999998</v>
      </c>
      <c r="Y302" s="20">
        <f t="shared" si="16"/>
        <v>7.5372191838264921E-2</v>
      </c>
      <c r="Z302" s="20">
        <f t="shared" si="17"/>
        <v>7.5372191838264921E-2</v>
      </c>
      <c r="AA302" s="20">
        <f t="shared" si="18"/>
        <v>0.41353243492663133</v>
      </c>
      <c r="AB302" s="21">
        <f t="shared" si="19"/>
        <v>0.48890462676489627</v>
      </c>
    </row>
    <row r="303" spans="1:28" outlineLevel="1" x14ac:dyDescent="0.25">
      <c r="A303" s="37"/>
      <c r="B303" s="37"/>
      <c r="C303" s="37"/>
      <c r="D303" s="45" t="s">
        <v>507</v>
      </c>
      <c r="E303" s="37"/>
      <c r="F303" s="37"/>
      <c r="G303" s="37"/>
      <c r="H303" s="37"/>
      <c r="I303" s="38"/>
      <c r="J303" s="39">
        <f>SUBTOTAL(9,J300:J302)</f>
        <v>897105200</v>
      </c>
      <c r="K303" s="40">
        <f>SUBTOTAL(9,K300:K302)</f>
        <v>897105200</v>
      </c>
      <c r="L303" s="40">
        <f>SUBTOTAL(9,L300:L302)</f>
        <v>0</v>
      </c>
      <c r="M303" s="40">
        <f>SUBTOTAL(9,M300:M302)</f>
        <v>269722038</v>
      </c>
      <c r="N303" s="40">
        <f>SUBTOTAL(9,N300:N302)</f>
        <v>0</v>
      </c>
      <c r="O303" s="40">
        <f>SUBTOTAL(9,O300:O302)</f>
        <v>1166827238</v>
      </c>
      <c r="P303" s="40">
        <f>SUBTOTAL(9,P300:P302)</f>
        <v>4000000</v>
      </c>
      <c r="Q303" s="40">
        <f>SUBTOTAL(9,Q300:Q302)</f>
        <v>454787958.88999999</v>
      </c>
      <c r="R303" s="40">
        <f>SUBTOTAL(9,R300:R302)</f>
        <v>75003.75</v>
      </c>
      <c r="S303" s="40">
        <f>SUBTOTAL(9,S300:S302)</f>
        <v>158227872.95000002</v>
      </c>
      <c r="T303" s="40">
        <f>SUBTOTAL(9,T300:T302)</f>
        <v>158227872.95000002</v>
      </c>
      <c r="U303" s="40">
        <f>SUBTOTAL(9,U300:U302)</f>
        <v>30142615.409999996</v>
      </c>
      <c r="V303" s="40">
        <f>SUBTOTAL(9,V300:V302)</f>
        <v>280014364.41000003</v>
      </c>
      <c r="W303" s="40">
        <f>SUBTOTAL(9,W300:W302)</f>
        <v>0</v>
      </c>
      <c r="X303" s="40">
        <f>SUBTOTAL(9,X300:X302)</f>
        <v>549736402.40999997</v>
      </c>
      <c r="Y303" s="41">
        <f t="shared" si="16"/>
        <v>0.17637605149318053</v>
      </c>
      <c r="Z303" s="41">
        <f t="shared" si="17"/>
        <v>0.13560522740385328</v>
      </c>
      <c r="AA303" s="41">
        <f t="shared" si="18"/>
        <v>0.39325698586408897</v>
      </c>
      <c r="AB303" s="41">
        <f t="shared" si="19"/>
        <v>0.52886221326794225</v>
      </c>
    </row>
    <row r="304" spans="1:28" ht="60" outlineLevel="2" x14ac:dyDescent="0.25">
      <c r="A304" s="15" t="s">
        <v>29</v>
      </c>
      <c r="B304" s="16" t="s">
        <v>30</v>
      </c>
      <c r="C304" s="16" t="s">
        <v>64</v>
      </c>
      <c r="D304" s="16" t="s">
        <v>77</v>
      </c>
      <c r="E304" s="16"/>
      <c r="F304" s="16" t="s">
        <v>33</v>
      </c>
      <c r="G304" s="16">
        <v>1120</v>
      </c>
      <c r="H304" s="16">
        <v>3480</v>
      </c>
      <c r="I304" s="17" t="s">
        <v>78</v>
      </c>
      <c r="J304" s="19">
        <v>4800000</v>
      </c>
      <c r="K304" s="19">
        <v>4800000</v>
      </c>
      <c r="L304" s="19">
        <v>0</v>
      </c>
      <c r="M304" s="19">
        <v>-1800000</v>
      </c>
      <c r="N304" s="19">
        <v>0</v>
      </c>
      <c r="O304" s="19">
        <v>3000000</v>
      </c>
      <c r="P304" s="19">
        <v>0</v>
      </c>
      <c r="Q304" s="19">
        <v>0</v>
      </c>
      <c r="R304" s="19">
        <v>0</v>
      </c>
      <c r="S304" s="19">
        <v>0</v>
      </c>
      <c r="T304" s="19">
        <v>0</v>
      </c>
      <c r="U304" s="19">
        <v>0</v>
      </c>
      <c r="V304" s="19">
        <v>4800000</v>
      </c>
      <c r="W304" s="19">
        <v>0</v>
      </c>
      <c r="X304" s="19">
        <v>3000000</v>
      </c>
      <c r="Y304" s="20">
        <f t="shared" si="16"/>
        <v>0</v>
      </c>
      <c r="Z304" s="20">
        <f t="shared" si="17"/>
        <v>0</v>
      </c>
      <c r="AA304" s="20">
        <f t="shared" si="18"/>
        <v>0</v>
      </c>
      <c r="AB304" s="21">
        <f t="shared" si="19"/>
        <v>0</v>
      </c>
    </row>
    <row r="305" spans="1:28" ht="165" outlineLevel="2" x14ac:dyDescent="0.25">
      <c r="A305" s="15" t="s">
        <v>198</v>
      </c>
      <c r="B305" s="16" t="s">
        <v>30</v>
      </c>
      <c r="C305" s="16" t="s">
        <v>64</v>
      </c>
      <c r="D305" s="16" t="s">
        <v>77</v>
      </c>
      <c r="E305" s="16"/>
      <c r="F305" s="16" t="s">
        <v>33</v>
      </c>
      <c r="G305" s="16">
        <v>1120</v>
      </c>
      <c r="H305" s="16">
        <v>3480</v>
      </c>
      <c r="I305" s="17" t="s">
        <v>220</v>
      </c>
      <c r="J305" s="19">
        <v>34037422</v>
      </c>
      <c r="K305" s="19">
        <v>34037422</v>
      </c>
      <c r="L305" s="19">
        <v>0</v>
      </c>
      <c r="M305" s="19">
        <v>-4200000</v>
      </c>
      <c r="N305" s="19">
        <v>0</v>
      </c>
      <c r="O305" s="19">
        <v>29837422</v>
      </c>
      <c r="P305" s="19">
        <v>0</v>
      </c>
      <c r="Q305" s="19">
        <v>4588870.71</v>
      </c>
      <c r="R305" s="19">
        <v>0</v>
      </c>
      <c r="S305" s="19">
        <v>2379595.62</v>
      </c>
      <c r="T305" s="19">
        <v>2379595.62</v>
      </c>
      <c r="U305" s="19">
        <v>6932813.6699999999</v>
      </c>
      <c r="V305" s="19">
        <v>27068955.670000002</v>
      </c>
      <c r="W305" s="19">
        <v>0</v>
      </c>
      <c r="X305" s="19">
        <v>22868955.669999998</v>
      </c>
      <c r="Y305" s="20">
        <f t="shared" si="16"/>
        <v>6.9911158959100966E-2</v>
      </c>
      <c r="Z305" s="20">
        <f t="shared" si="17"/>
        <v>7.9752051635023968E-2</v>
      </c>
      <c r="AA305" s="20">
        <f t="shared" si="18"/>
        <v>0.15379581754750796</v>
      </c>
      <c r="AB305" s="21">
        <f t="shared" si="19"/>
        <v>0.23354786918253193</v>
      </c>
    </row>
    <row r="306" spans="1:28" ht="60" outlineLevel="2" x14ac:dyDescent="0.25">
      <c r="A306" s="15" t="s">
        <v>262</v>
      </c>
      <c r="B306" s="16" t="s">
        <v>264</v>
      </c>
      <c r="C306" s="16" t="s">
        <v>64</v>
      </c>
      <c r="D306" s="16" t="s">
        <v>77</v>
      </c>
      <c r="E306" s="16"/>
      <c r="F306" s="16" t="s">
        <v>33</v>
      </c>
      <c r="G306" s="16">
        <v>1120</v>
      </c>
      <c r="H306" s="16">
        <v>3480</v>
      </c>
      <c r="I306" s="17" t="s">
        <v>265</v>
      </c>
      <c r="J306" s="19">
        <v>143000000</v>
      </c>
      <c r="K306" s="19">
        <v>143000000</v>
      </c>
      <c r="L306" s="19">
        <v>0</v>
      </c>
      <c r="M306" s="19">
        <v>-40000000</v>
      </c>
      <c r="N306" s="19">
        <v>0</v>
      </c>
      <c r="O306" s="19">
        <v>103000000</v>
      </c>
      <c r="P306" s="19">
        <v>0</v>
      </c>
      <c r="Q306" s="19">
        <v>1131204.75</v>
      </c>
      <c r="R306" s="19">
        <v>0</v>
      </c>
      <c r="S306" s="19">
        <v>99996</v>
      </c>
      <c r="T306" s="19">
        <v>99996</v>
      </c>
      <c r="U306" s="19">
        <v>968799.25</v>
      </c>
      <c r="V306" s="19">
        <v>141768799.25</v>
      </c>
      <c r="W306" s="19">
        <v>0</v>
      </c>
      <c r="X306" s="19">
        <v>101768799.25</v>
      </c>
      <c r="Y306" s="20">
        <f t="shared" si="16"/>
        <v>6.9927272727272731E-4</v>
      </c>
      <c r="Z306" s="20">
        <f t="shared" si="17"/>
        <v>9.7083495145631072E-4</v>
      </c>
      <c r="AA306" s="20">
        <f t="shared" si="18"/>
        <v>1.0982570388349515E-2</v>
      </c>
      <c r="AB306" s="21">
        <f t="shared" si="19"/>
        <v>1.1953405339805826E-2</v>
      </c>
    </row>
    <row r="307" spans="1:28" ht="75" outlineLevel="2" x14ac:dyDescent="0.25">
      <c r="A307" s="15" t="s">
        <v>262</v>
      </c>
      <c r="B307" s="16" t="s">
        <v>288</v>
      </c>
      <c r="C307" s="16" t="s">
        <v>64</v>
      </c>
      <c r="D307" s="16" t="s">
        <v>77</v>
      </c>
      <c r="E307" s="16"/>
      <c r="F307" s="16" t="s">
        <v>33</v>
      </c>
      <c r="G307" s="16">
        <v>1120</v>
      </c>
      <c r="H307" s="16">
        <v>3480</v>
      </c>
      <c r="I307" s="17" t="s">
        <v>290</v>
      </c>
      <c r="J307" s="19">
        <v>294778848</v>
      </c>
      <c r="K307" s="19">
        <v>294778848</v>
      </c>
      <c r="L307" s="19">
        <v>0</v>
      </c>
      <c r="M307" s="19">
        <v>-12447885</v>
      </c>
      <c r="N307" s="19">
        <v>0</v>
      </c>
      <c r="O307" s="19">
        <v>282330963</v>
      </c>
      <c r="P307" s="19">
        <v>0</v>
      </c>
      <c r="Q307" s="19">
        <v>0</v>
      </c>
      <c r="R307" s="19">
        <v>0</v>
      </c>
      <c r="S307" s="19">
        <v>23864269.989999998</v>
      </c>
      <c r="T307" s="19">
        <v>0</v>
      </c>
      <c r="U307" s="19">
        <v>49830442.009999998</v>
      </c>
      <c r="V307" s="19">
        <v>270914578.00999999</v>
      </c>
      <c r="W307" s="19">
        <v>0</v>
      </c>
      <c r="X307" s="19">
        <v>258466693.00999999</v>
      </c>
      <c r="Y307" s="20">
        <f t="shared" si="16"/>
        <v>8.0956520971274024E-2</v>
      </c>
      <c r="Z307" s="20">
        <f t="shared" si="17"/>
        <v>8.4525868988730074E-2</v>
      </c>
      <c r="AA307" s="20">
        <f t="shared" si="18"/>
        <v>0</v>
      </c>
      <c r="AB307" s="21">
        <f t="shared" si="19"/>
        <v>8.4525868988730074E-2</v>
      </c>
    </row>
    <row r="308" spans="1:28" ht="300" outlineLevel="2" x14ac:dyDescent="0.25">
      <c r="A308" s="15" t="s">
        <v>309</v>
      </c>
      <c r="B308" s="16" t="s">
        <v>30</v>
      </c>
      <c r="C308" s="16" t="s">
        <v>64</v>
      </c>
      <c r="D308" s="16" t="s">
        <v>77</v>
      </c>
      <c r="E308" s="16"/>
      <c r="F308" s="16" t="s">
        <v>33</v>
      </c>
      <c r="G308" s="16">
        <v>1120</v>
      </c>
      <c r="H308" s="16">
        <v>3480</v>
      </c>
      <c r="I308" s="17" t="s">
        <v>310</v>
      </c>
      <c r="J308" s="19">
        <v>348784728</v>
      </c>
      <c r="K308" s="19">
        <v>348784728</v>
      </c>
      <c r="L308" s="19">
        <v>0</v>
      </c>
      <c r="M308" s="19">
        <v>0</v>
      </c>
      <c r="N308" s="19">
        <v>0</v>
      </c>
      <c r="O308" s="19">
        <v>348784728</v>
      </c>
      <c r="P308" s="19">
        <v>0</v>
      </c>
      <c r="Q308" s="19">
        <v>1723250</v>
      </c>
      <c r="R308" s="19">
        <v>0</v>
      </c>
      <c r="S308" s="19">
        <v>0</v>
      </c>
      <c r="T308" s="19">
        <v>0</v>
      </c>
      <c r="U308" s="19">
        <v>73276750</v>
      </c>
      <c r="V308" s="19">
        <v>347061478</v>
      </c>
      <c r="W308" s="19">
        <v>0</v>
      </c>
      <c r="X308" s="19">
        <v>347061478</v>
      </c>
      <c r="Y308" s="20">
        <f t="shared" si="16"/>
        <v>0</v>
      </c>
      <c r="Z308" s="20">
        <f t="shared" si="17"/>
        <v>0</v>
      </c>
      <c r="AA308" s="20">
        <f t="shared" si="18"/>
        <v>4.9407266478708892E-3</v>
      </c>
      <c r="AB308" s="21">
        <f t="shared" si="19"/>
        <v>4.9407266478708892E-3</v>
      </c>
    </row>
    <row r="309" spans="1:28" ht="90" outlineLevel="2" x14ac:dyDescent="0.25">
      <c r="A309" s="15" t="s">
        <v>312</v>
      </c>
      <c r="B309" s="16" t="s">
        <v>30</v>
      </c>
      <c r="C309" s="16" t="s">
        <v>64</v>
      </c>
      <c r="D309" s="16" t="s">
        <v>77</v>
      </c>
      <c r="E309" s="16"/>
      <c r="F309" s="16" t="s">
        <v>33</v>
      </c>
      <c r="G309" s="16">
        <v>1120</v>
      </c>
      <c r="H309" s="16">
        <v>3480</v>
      </c>
      <c r="I309" s="17" t="s">
        <v>314</v>
      </c>
      <c r="J309" s="19">
        <v>4000000</v>
      </c>
      <c r="K309" s="19">
        <v>4000000</v>
      </c>
      <c r="L309" s="19">
        <v>0</v>
      </c>
      <c r="M309" s="19">
        <v>10000000</v>
      </c>
      <c r="N309" s="19">
        <v>0</v>
      </c>
      <c r="O309" s="19">
        <v>14000000</v>
      </c>
      <c r="P309" s="19">
        <v>0</v>
      </c>
      <c r="Q309" s="19">
        <v>2300630.33</v>
      </c>
      <c r="R309" s="19">
        <v>0</v>
      </c>
      <c r="S309" s="19">
        <v>0</v>
      </c>
      <c r="T309" s="19">
        <v>0</v>
      </c>
      <c r="U309" s="19">
        <v>1699369.67</v>
      </c>
      <c r="V309" s="19">
        <v>1699369.67</v>
      </c>
      <c r="W309" s="19">
        <v>0</v>
      </c>
      <c r="X309" s="19">
        <v>11699369.67</v>
      </c>
      <c r="Y309" s="20">
        <f t="shared" si="16"/>
        <v>0</v>
      </c>
      <c r="Z309" s="20">
        <f t="shared" si="17"/>
        <v>0</v>
      </c>
      <c r="AA309" s="20">
        <f t="shared" si="18"/>
        <v>0.16433073785714286</v>
      </c>
      <c r="AB309" s="21">
        <f t="shared" si="19"/>
        <v>0.16433073785714286</v>
      </c>
    </row>
    <row r="310" spans="1:28" ht="60" outlineLevel="2" x14ac:dyDescent="0.25">
      <c r="A310" s="15" t="s">
        <v>317</v>
      </c>
      <c r="B310" s="16" t="s">
        <v>30</v>
      </c>
      <c r="C310" s="16" t="s">
        <v>64</v>
      </c>
      <c r="D310" s="16" t="s">
        <v>77</v>
      </c>
      <c r="E310" s="16"/>
      <c r="F310" s="16" t="s">
        <v>33</v>
      </c>
      <c r="G310" s="16">
        <v>1120</v>
      </c>
      <c r="H310" s="16">
        <v>3460</v>
      </c>
      <c r="I310" s="17" t="s">
        <v>318</v>
      </c>
      <c r="J310" s="19">
        <v>0</v>
      </c>
      <c r="K310" s="19">
        <v>14808000</v>
      </c>
      <c r="L310" s="19">
        <v>0</v>
      </c>
      <c r="M310" s="19">
        <v>0</v>
      </c>
      <c r="N310" s="19">
        <v>0</v>
      </c>
      <c r="O310" s="19">
        <v>14808000</v>
      </c>
      <c r="P310" s="19">
        <v>0</v>
      </c>
      <c r="Q310" s="19">
        <v>14808000</v>
      </c>
      <c r="R310" s="19">
        <v>0</v>
      </c>
      <c r="S310" s="19">
        <v>0</v>
      </c>
      <c r="T310" s="19">
        <v>0</v>
      </c>
      <c r="U310" s="19">
        <v>0</v>
      </c>
      <c r="V310" s="19">
        <v>0</v>
      </c>
      <c r="W310" s="19">
        <v>0</v>
      </c>
      <c r="X310" s="19">
        <v>0</v>
      </c>
      <c r="Y310" s="20">
        <f t="shared" si="16"/>
        <v>0</v>
      </c>
      <c r="Z310" s="20">
        <f t="shared" si="17"/>
        <v>0</v>
      </c>
      <c r="AA310" s="20">
        <f t="shared" si="18"/>
        <v>1</v>
      </c>
      <c r="AB310" s="21">
        <f t="shared" si="19"/>
        <v>1</v>
      </c>
    </row>
    <row r="311" spans="1:28" outlineLevel="1" x14ac:dyDescent="0.25">
      <c r="A311" s="37"/>
      <c r="B311" s="37"/>
      <c r="C311" s="37"/>
      <c r="D311" s="45" t="s">
        <v>508</v>
      </c>
      <c r="E311" s="37"/>
      <c r="F311" s="37"/>
      <c r="G311" s="37"/>
      <c r="H311" s="37"/>
      <c r="I311" s="38"/>
      <c r="J311" s="39">
        <f>SUBTOTAL(9,J304:J310)</f>
        <v>829400998</v>
      </c>
      <c r="K311" s="40">
        <f>SUBTOTAL(9,K304:K310)</f>
        <v>844208998</v>
      </c>
      <c r="L311" s="40">
        <f>SUBTOTAL(9,L304:L310)</f>
        <v>0</v>
      </c>
      <c r="M311" s="40">
        <f>SUBTOTAL(9,M304:M310)</f>
        <v>-48447885</v>
      </c>
      <c r="N311" s="40">
        <f>SUBTOTAL(9,N304:N310)</f>
        <v>0</v>
      </c>
      <c r="O311" s="40">
        <f>SUBTOTAL(9,O304:O310)</f>
        <v>795761113</v>
      </c>
      <c r="P311" s="40">
        <f>SUBTOTAL(9,P304:P310)</f>
        <v>0</v>
      </c>
      <c r="Q311" s="40">
        <f>SUBTOTAL(9,Q304:Q310)</f>
        <v>24551955.789999999</v>
      </c>
      <c r="R311" s="40">
        <f>SUBTOTAL(9,R304:R310)</f>
        <v>0</v>
      </c>
      <c r="S311" s="40">
        <f>SUBTOTAL(9,S304:S310)</f>
        <v>26343861.609999999</v>
      </c>
      <c r="T311" s="40">
        <f>SUBTOTAL(9,T304:T310)</f>
        <v>2479591.62</v>
      </c>
      <c r="U311" s="40">
        <f>SUBTOTAL(9,U304:U310)</f>
        <v>132708174.60000001</v>
      </c>
      <c r="V311" s="40">
        <f>SUBTOTAL(9,V304:V310)</f>
        <v>793313180.60000002</v>
      </c>
      <c r="W311" s="40">
        <f>SUBTOTAL(9,W304:W310)</f>
        <v>0</v>
      </c>
      <c r="X311" s="40">
        <f>SUBTOTAL(9,X304:X310)</f>
        <v>744865295.60000002</v>
      </c>
      <c r="Y311" s="41">
        <f t="shared" si="16"/>
        <v>3.1205378848615399E-2</v>
      </c>
      <c r="Z311" s="41">
        <f t="shared" si="17"/>
        <v>3.3105238720052908E-2</v>
      </c>
      <c r="AA311" s="41">
        <f t="shared" si="18"/>
        <v>3.0853424964986949E-2</v>
      </c>
      <c r="AB311" s="41">
        <f t="shared" si="19"/>
        <v>6.3958663685039857E-2</v>
      </c>
    </row>
    <row r="312" spans="1:28" outlineLevel="2" x14ac:dyDescent="0.25">
      <c r="A312" s="15" t="s">
        <v>29</v>
      </c>
      <c r="B312" s="16" t="s">
        <v>30</v>
      </c>
      <c r="C312" s="16" t="s">
        <v>64</v>
      </c>
      <c r="D312" s="16" t="s">
        <v>79</v>
      </c>
      <c r="E312" s="16"/>
      <c r="F312" s="16" t="s">
        <v>33</v>
      </c>
      <c r="G312" s="16">
        <v>1120</v>
      </c>
      <c r="H312" s="16">
        <v>3480</v>
      </c>
      <c r="I312" s="17" t="s">
        <v>80</v>
      </c>
      <c r="J312" s="19">
        <v>3972416</v>
      </c>
      <c r="K312" s="19">
        <v>3972416</v>
      </c>
      <c r="L312" s="19">
        <v>0</v>
      </c>
      <c r="M312" s="19">
        <v>0</v>
      </c>
      <c r="N312" s="19">
        <v>0</v>
      </c>
      <c r="O312" s="19">
        <v>3972416</v>
      </c>
      <c r="P312" s="19">
        <v>0</v>
      </c>
      <c r="Q312" s="19">
        <v>993104</v>
      </c>
      <c r="R312" s="19">
        <v>0</v>
      </c>
      <c r="S312" s="19">
        <v>0</v>
      </c>
      <c r="T312" s="19">
        <v>0</v>
      </c>
      <c r="U312" s="19">
        <v>0</v>
      </c>
      <c r="V312" s="19">
        <v>2979312</v>
      </c>
      <c r="W312" s="19">
        <v>0</v>
      </c>
      <c r="X312" s="19">
        <v>2979312</v>
      </c>
      <c r="Y312" s="20">
        <f t="shared" si="16"/>
        <v>0</v>
      </c>
      <c r="Z312" s="20">
        <f t="shared" si="17"/>
        <v>0</v>
      </c>
      <c r="AA312" s="20">
        <f t="shared" si="18"/>
        <v>0.25</v>
      </c>
      <c r="AB312" s="21">
        <f t="shared" si="19"/>
        <v>0.25</v>
      </c>
    </row>
    <row r="313" spans="1:28" outlineLevel="2" x14ac:dyDescent="0.25">
      <c r="A313" s="15" t="s">
        <v>198</v>
      </c>
      <c r="B313" s="16" t="s">
        <v>30</v>
      </c>
      <c r="C313" s="16" t="s">
        <v>64</v>
      </c>
      <c r="D313" s="16" t="s">
        <v>79</v>
      </c>
      <c r="E313" s="16"/>
      <c r="F313" s="16" t="s">
        <v>33</v>
      </c>
      <c r="G313" s="16">
        <v>1120</v>
      </c>
      <c r="H313" s="16">
        <v>3480</v>
      </c>
      <c r="I313" s="17" t="s">
        <v>80</v>
      </c>
      <c r="J313" s="19">
        <v>16017500</v>
      </c>
      <c r="K313" s="19">
        <v>16017500</v>
      </c>
      <c r="L313" s="19">
        <v>0</v>
      </c>
      <c r="M313" s="19">
        <v>0</v>
      </c>
      <c r="N313" s="19">
        <v>0</v>
      </c>
      <c r="O313" s="19">
        <v>16017500</v>
      </c>
      <c r="P313" s="19">
        <v>0</v>
      </c>
      <c r="Q313" s="19">
        <v>7983430</v>
      </c>
      <c r="R313" s="19">
        <v>0</v>
      </c>
      <c r="S313" s="19">
        <v>20945</v>
      </c>
      <c r="T313" s="19">
        <v>20945</v>
      </c>
      <c r="U313" s="19">
        <v>0</v>
      </c>
      <c r="V313" s="19">
        <v>8013125</v>
      </c>
      <c r="W313" s="19">
        <v>0</v>
      </c>
      <c r="X313" s="19">
        <v>8013125</v>
      </c>
      <c r="Y313" s="20">
        <f t="shared" si="16"/>
        <v>1.307632277196816E-3</v>
      </c>
      <c r="Z313" s="20">
        <f t="shared" si="17"/>
        <v>1.307632277196816E-3</v>
      </c>
      <c r="AA313" s="20">
        <f t="shared" si="18"/>
        <v>0.49841922896831592</v>
      </c>
      <c r="AB313" s="21">
        <f t="shared" si="19"/>
        <v>0.49972686124551274</v>
      </c>
    </row>
    <row r="314" spans="1:28" outlineLevel="2" x14ac:dyDescent="0.25">
      <c r="A314" s="15" t="s">
        <v>262</v>
      </c>
      <c r="B314" s="16" t="s">
        <v>264</v>
      </c>
      <c r="C314" s="16" t="s">
        <v>64</v>
      </c>
      <c r="D314" s="16" t="s">
        <v>79</v>
      </c>
      <c r="E314" s="16"/>
      <c r="F314" s="16" t="s">
        <v>33</v>
      </c>
      <c r="G314" s="16">
        <v>1120</v>
      </c>
      <c r="H314" s="16">
        <v>3480</v>
      </c>
      <c r="I314" s="17" t="s">
        <v>80</v>
      </c>
      <c r="J314" s="19">
        <v>16109392</v>
      </c>
      <c r="K314" s="19">
        <v>16109392</v>
      </c>
      <c r="L314" s="19">
        <v>0</v>
      </c>
      <c r="M314" s="19">
        <v>0</v>
      </c>
      <c r="N314" s="19">
        <v>0</v>
      </c>
      <c r="O314" s="19">
        <v>16109392</v>
      </c>
      <c r="P314" s="19">
        <v>0</v>
      </c>
      <c r="Q314" s="19">
        <v>7824840.54</v>
      </c>
      <c r="R314" s="19">
        <v>0</v>
      </c>
      <c r="S314" s="19">
        <v>440399.46</v>
      </c>
      <c r="T314" s="19">
        <v>433424.46</v>
      </c>
      <c r="U314" s="19">
        <v>54260</v>
      </c>
      <c r="V314" s="19">
        <v>7844152</v>
      </c>
      <c r="W314" s="19">
        <v>0</v>
      </c>
      <c r="X314" s="19">
        <v>7844152</v>
      </c>
      <c r="Y314" s="20">
        <f t="shared" si="16"/>
        <v>2.7338055961391966E-2</v>
      </c>
      <c r="Z314" s="20">
        <f t="shared" si="17"/>
        <v>2.7338055961391966E-2</v>
      </c>
      <c r="AA314" s="20">
        <f t="shared" si="18"/>
        <v>0.48573158689043011</v>
      </c>
      <c r="AB314" s="21">
        <f t="shared" si="19"/>
        <v>0.51306964285182211</v>
      </c>
    </row>
    <row r="315" spans="1:28" outlineLevel="2" x14ac:dyDescent="0.25">
      <c r="A315" s="15" t="s">
        <v>262</v>
      </c>
      <c r="B315" s="16" t="s">
        <v>288</v>
      </c>
      <c r="C315" s="16" t="s">
        <v>64</v>
      </c>
      <c r="D315" s="16" t="s">
        <v>79</v>
      </c>
      <c r="E315" s="16"/>
      <c r="F315" s="16" t="s">
        <v>33</v>
      </c>
      <c r="G315" s="16">
        <v>1120</v>
      </c>
      <c r="H315" s="16">
        <v>3480</v>
      </c>
      <c r="I315" s="17" t="s">
        <v>80</v>
      </c>
      <c r="J315" s="19">
        <v>2549254</v>
      </c>
      <c r="K315" s="19">
        <v>2549254</v>
      </c>
      <c r="L315" s="19">
        <v>0</v>
      </c>
      <c r="M315" s="19">
        <v>0</v>
      </c>
      <c r="N315" s="19">
        <v>0</v>
      </c>
      <c r="O315" s="19">
        <v>2549254</v>
      </c>
      <c r="P315" s="19">
        <v>0</v>
      </c>
      <c r="Q315" s="19">
        <v>0</v>
      </c>
      <c r="R315" s="19">
        <v>0</v>
      </c>
      <c r="S315" s="19">
        <v>0</v>
      </c>
      <c r="T315" s="19">
        <v>0</v>
      </c>
      <c r="U315" s="19">
        <v>637313</v>
      </c>
      <c r="V315" s="19">
        <v>2549254</v>
      </c>
      <c r="W315" s="19">
        <v>0</v>
      </c>
      <c r="X315" s="19">
        <v>2549254</v>
      </c>
      <c r="Y315" s="20">
        <f t="shared" si="16"/>
        <v>0</v>
      </c>
      <c r="Z315" s="20">
        <f t="shared" si="17"/>
        <v>0</v>
      </c>
      <c r="AA315" s="20">
        <f t="shared" si="18"/>
        <v>0</v>
      </c>
      <c r="AB315" s="21">
        <f t="shared" si="19"/>
        <v>0</v>
      </c>
    </row>
    <row r="316" spans="1:28" outlineLevel="2" x14ac:dyDescent="0.25">
      <c r="A316" s="15" t="s">
        <v>303</v>
      </c>
      <c r="B316" s="16" t="s">
        <v>30</v>
      </c>
      <c r="C316" s="16" t="s">
        <v>64</v>
      </c>
      <c r="D316" s="16" t="s">
        <v>79</v>
      </c>
      <c r="E316" s="16"/>
      <c r="F316" s="16" t="s">
        <v>33</v>
      </c>
      <c r="G316" s="16">
        <v>1120</v>
      </c>
      <c r="H316" s="16">
        <v>3480</v>
      </c>
      <c r="I316" s="17" t="s">
        <v>80</v>
      </c>
      <c r="J316" s="19">
        <v>6845842</v>
      </c>
      <c r="K316" s="19">
        <v>6845842</v>
      </c>
      <c r="L316" s="19">
        <v>0</v>
      </c>
      <c r="M316" s="19">
        <v>0</v>
      </c>
      <c r="N316" s="19">
        <v>0</v>
      </c>
      <c r="O316" s="19">
        <v>6845842</v>
      </c>
      <c r="P316" s="19">
        <v>0</v>
      </c>
      <c r="Q316" s="19">
        <v>1696321</v>
      </c>
      <c r="R316" s="19">
        <v>0</v>
      </c>
      <c r="S316" s="19">
        <v>15140</v>
      </c>
      <c r="T316" s="19">
        <v>4280</v>
      </c>
      <c r="U316" s="19">
        <v>0</v>
      </c>
      <c r="V316" s="19">
        <v>5134381</v>
      </c>
      <c r="W316" s="19">
        <v>0</v>
      </c>
      <c r="X316" s="19">
        <v>5134381</v>
      </c>
      <c r="Y316" s="20">
        <f t="shared" si="16"/>
        <v>2.2115614120220713E-3</v>
      </c>
      <c r="Z316" s="20">
        <f t="shared" si="17"/>
        <v>2.2115614120220713E-3</v>
      </c>
      <c r="AA316" s="20">
        <f t="shared" si="18"/>
        <v>0.24778851162501267</v>
      </c>
      <c r="AB316" s="21">
        <f t="shared" si="19"/>
        <v>0.25000007303703475</v>
      </c>
    </row>
    <row r="317" spans="1:28" outlineLevel="2" x14ac:dyDescent="0.25">
      <c r="A317" s="15" t="s">
        <v>309</v>
      </c>
      <c r="B317" s="16" t="s">
        <v>30</v>
      </c>
      <c r="C317" s="16" t="s">
        <v>64</v>
      </c>
      <c r="D317" s="16" t="s">
        <v>79</v>
      </c>
      <c r="E317" s="16"/>
      <c r="F317" s="16" t="s">
        <v>33</v>
      </c>
      <c r="G317" s="16">
        <v>1120</v>
      </c>
      <c r="H317" s="16">
        <v>3480</v>
      </c>
      <c r="I317" s="17" t="s">
        <v>80</v>
      </c>
      <c r="J317" s="19">
        <v>3798000</v>
      </c>
      <c r="K317" s="19">
        <v>3798000</v>
      </c>
      <c r="L317" s="19">
        <v>0</v>
      </c>
      <c r="M317" s="19">
        <v>0</v>
      </c>
      <c r="N317" s="19">
        <v>0</v>
      </c>
      <c r="O317" s="19">
        <v>3798000</v>
      </c>
      <c r="P317" s="19">
        <v>0</v>
      </c>
      <c r="Q317" s="19">
        <v>1985570</v>
      </c>
      <c r="R317" s="19">
        <v>0</v>
      </c>
      <c r="S317" s="19">
        <v>14430</v>
      </c>
      <c r="T317" s="19">
        <v>14430</v>
      </c>
      <c r="U317" s="19">
        <v>0</v>
      </c>
      <c r="V317" s="19">
        <v>1798000</v>
      </c>
      <c r="W317" s="19">
        <v>0</v>
      </c>
      <c r="X317" s="19">
        <v>1798000</v>
      </c>
      <c r="Y317" s="20">
        <f t="shared" si="16"/>
        <v>3.7993680884676143E-3</v>
      </c>
      <c r="Z317" s="20">
        <f t="shared" si="17"/>
        <v>3.7993680884676143E-3</v>
      </c>
      <c r="AA317" s="20">
        <f t="shared" si="18"/>
        <v>0.52279357556608741</v>
      </c>
      <c r="AB317" s="21">
        <f t="shared" si="19"/>
        <v>0.526592943654555</v>
      </c>
    </row>
    <row r="318" spans="1:28" outlineLevel="2" x14ac:dyDescent="0.25">
      <c r="A318" s="15" t="s">
        <v>312</v>
      </c>
      <c r="B318" s="16" t="s">
        <v>30</v>
      </c>
      <c r="C318" s="16" t="s">
        <v>64</v>
      </c>
      <c r="D318" s="16" t="s">
        <v>79</v>
      </c>
      <c r="E318" s="16"/>
      <c r="F318" s="16" t="s">
        <v>33</v>
      </c>
      <c r="G318" s="16">
        <v>1120</v>
      </c>
      <c r="H318" s="16">
        <v>3480</v>
      </c>
      <c r="I318" s="17" t="s">
        <v>80</v>
      </c>
      <c r="J318" s="19">
        <v>14109694</v>
      </c>
      <c r="K318" s="19">
        <v>14109694</v>
      </c>
      <c r="L318" s="19">
        <v>0</v>
      </c>
      <c r="M318" s="19">
        <v>0</v>
      </c>
      <c r="N318" s="19">
        <v>0</v>
      </c>
      <c r="O318" s="19">
        <v>14109694</v>
      </c>
      <c r="P318" s="19">
        <v>0</v>
      </c>
      <c r="Q318" s="19">
        <v>3261112</v>
      </c>
      <c r="R318" s="19">
        <v>0</v>
      </c>
      <c r="S318" s="19">
        <v>1535671</v>
      </c>
      <c r="T318" s="19">
        <v>1401631</v>
      </c>
      <c r="U318" s="19">
        <v>203217</v>
      </c>
      <c r="V318" s="19">
        <v>9312911</v>
      </c>
      <c r="W318" s="19">
        <v>0</v>
      </c>
      <c r="X318" s="19">
        <v>9312911</v>
      </c>
      <c r="Y318" s="20">
        <f t="shared" si="16"/>
        <v>0.1088380088186179</v>
      </c>
      <c r="Z318" s="20">
        <f t="shared" si="17"/>
        <v>0.1088380088186179</v>
      </c>
      <c r="AA318" s="20">
        <f t="shared" si="18"/>
        <v>0.23112563603434633</v>
      </c>
      <c r="AB318" s="21">
        <f t="shared" si="19"/>
        <v>0.33996364485296421</v>
      </c>
    </row>
    <row r="319" spans="1:28" outlineLevel="2" x14ac:dyDescent="0.25">
      <c r="A319" s="15" t="s">
        <v>317</v>
      </c>
      <c r="B319" s="16" t="s">
        <v>30</v>
      </c>
      <c r="C319" s="16" t="s">
        <v>64</v>
      </c>
      <c r="D319" s="16" t="s">
        <v>79</v>
      </c>
      <c r="E319" s="16"/>
      <c r="F319" s="16" t="s">
        <v>33</v>
      </c>
      <c r="G319" s="16">
        <v>1120</v>
      </c>
      <c r="H319" s="16">
        <v>3460</v>
      </c>
      <c r="I319" s="17" t="s">
        <v>80</v>
      </c>
      <c r="J319" s="19">
        <v>300000000</v>
      </c>
      <c r="K319" s="19">
        <v>285192000</v>
      </c>
      <c r="L319" s="19">
        <v>0</v>
      </c>
      <c r="M319" s="19">
        <v>0</v>
      </c>
      <c r="N319" s="19">
        <v>0</v>
      </c>
      <c r="O319" s="19">
        <v>285192000</v>
      </c>
      <c r="P319" s="19">
        <v>93856200</v>
      </c>
      <c r="Q319" s="19">
        <v>135314</v>
      </c>
      <c r="R319" s="19">
        <v>0</v>
      </c>
      <c r="S319" s="19">
        <v>40492</v>
      </c>
      <c r="T319" s="19">
        <v>40492</v>
      </c>
      <c r="U319" s="19">
        <v>175703100</v>
      </c>
      <c r="V319" s="19">
        <v>191159994</v>
      </c>
      <c r="W319" s="19">
        <v>0</v>
      </c>
      <c r="X319" s="19">
        <v>191159994</v>
      </c>
      <c r="Y319" s="20">
        <f t="shared" si="16"/>
        <v>1.4198154225924991E-4</v>
      </c>
      <c r="Z319" s="20">
        <f t="shared" si="17"/>
        <v>1.4198154225924991E-4</v>
      </c>
      <c r="AA319" s="20">
        <f t="shared" si="18"/>
        <v>0.329572758001627</v>
      </c>
      <c r="AB319" s="21">
        <f t="shared" si="19"/>
        <v>0.32971473954388625</v>
      </c>
    </row>
    <row r="320" spans="1:28" outlineLevel="1" x14ac:dyDescent="0.25">
      <c r="A320" s="37"/>
      <c r="B320" s="37"/>
      <c r="C320" s="37"/>
      <c r="D320" s="45" t="s">
        <v>509</v>
      </c>
      <c r="E320" s="37"/>
      <c r="F320" s="37"/>
      <c r="G320" s="37"/>
      <c r="H320" s="37"/>
      <c r="I320" s="38"/>
      <c r="J320" s="39">
        <f>SUBTOTAL(9,J312:J319)</f>
        <v>363402098</v>
      </c>
      <c r="K320" s="40">
        <f>SUBTOTAL(9,K312:K319)</f>
        <v>348594098</v>
      </c>
      <c r="L320" s="40">
        <f>SUBTOTAL(9,L312:L319)</f>
        <v>0</v>
      </c>
      <c r="M320" s="40">
        <f>SUBTOTAL(9,M312:M319)</f>
        <v>0</v>
      </c>
      <c r="N320" s="40">
        <f>SUBTOTAL(9,N312:N319)</f>
        <v>0</v>
      </c>
      <c r="O320" s="40">
        <f>SUBTOTAL(9,O312:O319)</f>
        <v>348594098</v>
      </c>
      <c r="P320" s="40">
        <f>SUBTOTAL(9,P312:P319)</f>
        <v>93856200</v>
      </c>
      <c r="Q320" s="40">
        <f>SUBTOTAL(9,Q312:Q319)</f>
        <v>23879691.539999999</v>
      </c>
      <c r="R320" s="40">
        <f>SUBTOTAL(9,R312:R319)</f>
        <v>0</v>
      </c>
      <c r="S320" s="40">
        <f>SUBTOTAL(9,S312:S319)</f>
        <v>2067077.46</v>
      </c>
      <c r="T320" s="40">
        <f>SUBTOTAL(9,T312:T319)</f>
        <v>1915202.46</v>
      </c>
      <c r="U320" s="40">
        <f>SUBTOTAL(9,U312:U319)</f>
        <v>176597890</v>
      </c>
      <c r="V320" s="40">
        <f>SUBTOTAL(9,V312:V319)</f>
        <v>228791129</v>
      </c>
      <c r="W320" s="40">
        <f>SUBTOTAL(9,W312:W319)</f>
        <v>0</v>
      </c>
      <c r="X320" s="40">
        <f>SUBTOTAL(9,X312:X319)</f>
        <v>228791129</v>
      </c>
      <c r="Y320" s="41">
        <f t="shared" si="16"/>
        <v>5.9297546110490948E-3</v>
      </c>
      <c r="Z320" s="41">
        <f t="shared" si="17"/>
        <v>5.9297546110490948E-3</v>
      </c>
      <c r="AA320" s="41">
        <f t="shared" si="18"/>
        <v>0.33774493663401034</v>
      </c>
      <c r="AB320" s="41">
        <f t="shared" si="19"/>
        <v>0.34367469124505945</v>
      </c>
    </row>
    <row r="321" spans="1:28" outlineLevel="2" x14ac:dyDescent="0.25">
      <c r="A321" s="15" t="s">
        <v>29</v>
      </c>
      <c r="B321" s="16" t="s">
        <v>30</v>
      </c>
      <c r="C321" s="16" t="s">
        <v>64</v>
      </c>
      <c r="D321" s="16" t="s">
        <v>81</v>
      </c>
      <c r="E321" s="16"/>
      <c r="F321" s="16" t="s">
        <v>33</v>
      </c>
      <c r="G321" s="16">
        <v>1120</v>
      </c>
      <c r="H321" s="16">
        <v>3480</v>
      </c>
      <c r="I321" s="17" t="s">
        <v>82</v>
      </c>
      <c r="J321" s="19">
        <v>59305587</v>
      </c>
      <c r="K321" s="19">
        <v>59305587</v>
      </c>
      <c r="L321" s="19">
        <v>0</v>
      </c>
      <c r="M321" s="19">
        <v>20809375</v>
      </c>
      <c r="N321" s="19">
        <v>0</v>
      </c>
      <c r="O321" s="19">
        <v>80114962</v>
      </c>
      <c r="P321" s="19">
        <v>0</v>
      </c>
      <c r="Q321" s="19">
        <v>15759429</v>
      </c>
      <c r="R321" s="19">
        <v>0</v>
      </c>
      <c r="S321" s="19">
        <v>3154900</v>
      </c>
      <c r="T321" s="19">
        <v>3154900</v>
      </c>
      <c r="U321" s="19">
        <v>854200</v>
      </c>
      <c r="V321" s="19">
        <v>40391258</v>
      </c>
      <c r="W321" s="19">
        <v>0</v>
      </c>
      <c r="X321" s="19">
        <v>61200633</v>
      </c>
      <c r="Y321" s="20">
        <f t="shared" si="16"/>
        <v>5.3197348843372884E-2</v>
      </c>
      <c r="Z321" s="20">
        <f t="shared" si="17"/>
        <v>3.9379660443451252E-2</v>
      </c>
      <c r="AA321" s="20">
        <f t="shared" si="18"/>
        <v>0.19671018504633378</v>
      </c>
      <c r="AB321" s="21">
        <f t="shared" si="19"/>
        <v>0.23608984548978504</v>
      </c>
    </row>
    <row r="322" spans="1:28" outlineLevel="2" x14ac:dyDescent="0.25">
      <c r="A322" s="15" t="s">
        <v>198</v>
      </c>
      <c r="B322" s="16" t="s">
        <v>30</v>
      </c>
      <c r="C322" s="16" t="s">
        <v>64</v>
      </c>
      <c r="D322" s="16" t="s">
        <v>81</v>
      </c>
      <c r="E322" s="16"/>
      <c r="F322" s="16" t="s">
        <v>33</v>
      </c>
      <c r="G322" s="16">
        <v>1120</v>
      </c>
      <c r="H322" s="16">
        <v>3480</v>
      </c>
      <c r="I322" s="17" t="s">
        <v>82</v>
      </c>
      <c r="J322" s="19">
        <v>94304250</v>
      </c>
      <c r="K322" s="19">
        <v>94304250</v>
      </c>
      <c r="L322" s="19">
        <v>0</v>
      </c>
      <c r="M322" s="19">
        <v>58233025</v>
      </c>
      <c r="N322" s="19">
        <v>0</v>
      </c>
      <c r="O322" s="19">
        <v>152537275</v>
      </c>
      <c r="P322" s="19">
        <v>1146600</v>
      </c>
      <c r="Q322" s="19">
        <v>29111462</v>
      </c>
      <c r="R322" s="19">
        <v>0</v>
      </c>
      <c r="S322" s="19">
        <v>8587900</v>
      </c>
      <c r="T322" s="19">
        <v>8373300</v>
      </c>
      <c r="U322" s="19">
        <v>5730101</v>
      </c>
      <c r="V322" s="19">
        <v>55458288</v>
      </c>
      <c r="W322" s="19">
        <v>0</v>
      </c>
      <c r="X322" s="19">
        <v>113691313</v>
      </c>
      <c r="Y322" s="20">
        <f t="shared" si="16"/>
        <v>9.1065885153638351E-2</v>
      </c>
      <c r="Z322" s="20">
        <f t="shared" si="17"/>
        <v>5.6300337081542855E-2</v>
      </c>
      <c r="AA322" s="20">
        <f t="shared" si="18"/>
        <v>0.19836503569373454</v>
      </c>
      <c r="AB322" s="21">
        <f t="shared" si="19"/>
        <v>0.2546653727752774</v>
      </c>
    </row>
    <row r="323" spans="1:28" outlineLevel="2" x14ac:dyDescent="0.25">
      <c r="A323" s="15" t="s">
        <v>262</v>
      </c>
      <c r="B323" s="16" t="s">
        <v>263</v>
      </c>
      <c r="C323" s="16" t="s">
        <v>64</v>
      </c>
      <c r="D323" s="16" t="s">
        <v>81</v>
      </c>
      <c r="E323" s="16"/>
      <c r="F323" s="16" t="s">
        <v>33</v>
      </c>
      <c r="G323" s="16">
        <v>1120</v>
      </c>
      <c r="H323" s="16">
        <v>3480</v>
      </c>
      <c r="I323" s="17" t="s">
        <v>82</v>
      </c>
      <c r="J323" s="19">
        <v>866034</v>
      </c>
      <c r="K323" s="19">
        <v>866034</v>
      </c>
      <c r="L323" s="19">
        <v>0</v>
      </c>
      <c r="M323" s="19">
        <v>0</v>
      </c>
      <c r="N323" s="19">
        <v>0</v>
      </c>
      <c r="O323" s="19">
        <v>866034</v>
      </c>
      <c r="P323" s="19">
        <v>0</v>
      </c>
      <c r="Q323" s="19">
        <v>0</v>
      </c>
      <c r="R323" s="19">
        <v>0</v>
      </c>
      <c r="S323" s="19">
        <v>123000</v>
      </c>
      <c r="T323" s="19">
        <v>123000</v>
      </c>
      <c r="U323" s="19">
        <v>93510</v>
      </c>
      <c r="V323" s="19">
        <v>743034</v>
      </c>
      <c r="W323" s="19">
        <v>0</v>
      </c>
      <c r="X323" s="19">
        <v>743034</v>
      </c>
      <c r="Y323" s="20">
        <f t="shared" si="16"/>
        <v>0.14202675645528928</v>
      </c>
      <c r="Z323" s="20">
        <f t="shared" si="17"/>
        <v>0.14202675645528928</v>
      </c>
      <c r="AA323" s="20">
        <f t="shared" si="18"/>
        <v>0</v>
      </c>
      <c r="AB323" s="21">
        <f t="shared" si="19"/>
        <v>0.14202675645528928</v>
      </c>
    </row>
    <row r="324" spans="1:28" outlineLevel="2" x14ac:dyDescent="0.25">
      <c r="A324" s="15" t="s">
        <v>262</v>
      </c>
      <c r="B324" s="16" t="s">
        <v>264</v>
      </c>
      <c r="C324" s="16" t="s">
        <v>64</v>
      </c>
      <c r="D324" s="16" t="s">
        <v>81</v>
      </c>
      <c r="E324" s="16"/>
      <c r="F324" s="16" t="s">
        <v>33</v>
      </c>
      <c r="G324" s="16">
        <v>1120</v>
      </c>
      <c r="H324" s="16">
        <v>3480</v>
      </c>
      <c r="I324" s="17" t="s">
        <v>82</v>
      </c>
      <c r="J324" s="19">
        <v>46473179</v>
      </c>
      <c r="K324" s="19">
        <v>46473179</v>
      </c>
      <c r="L324" s="19">
        <v>0</v>
      </c>
      <c r="M324" s="19">
        <v>70050000</v>
      </c>
      <c r="N324" s="19">
        <v>0</v>
      </c>
      <c r="O324" s="19">
        <v>116523179</v>
      </c>
      <c r="P324" s="19">
        <v>0</v>
      </c>
      <c r="Q324" s="19">
        <v>20762099.920000002</v>
      </c>
      <c r="R324" s="19">
        <v>0</v>
      </c>
      <c r="S324" s="19">
        <v>11704811.08</v>
      </c>
      <c r="T324" s="19">
        <v>11409411.08</v>
      </c>
      <c r="U324" s="19">
        <v>4185400</v>
      </c>
      <c r="V324" s="19">
        <v>14006268</v>
      </c>
      <c r="W324" s="19">
        <v>0</v>
      </c>
      <c r="X324" s="19">
        <v>84056268</v>
      </c>
      <c r="Y324" s="20">
        <f t="shared" si="16"/>
        <v>0.2518616400225171</v>
      </c>
      <c r="Z324" s="20">
        <f t="shared" si="17"/>
        <v>0.10045049560482726</v>
      </c>
      <c r="AA324" s="20">
        <f t="shared" si="18"/>
        <v>0.17817999901976586</v>
      </c>
      <c r="AB324" s="21">
        <f t="shared" si="19"/>
        <v>0.27863049462459311</v>
      </c>
    </row>
    <row r="325" spans="1:28" outlineLevel="2" x14ac:dyDescent="0.25">
      <c r="A325" s="15" t="s">
        <v>262</v>
      </c>
      <c r="B325" s="16" t="s">
        <v>288</v>
      </c>
      <c r="C325" s="16" t="s">
        <v>64</v>
      </c>
      <c r="D325" s="16" t="s">
        <v>81</v>
      </c>
      <c r="E325" s="16"/>
      <c r="F325" s="16" t="s">
        <v>33</v>
      </c>
      <c r="G325" s="16">
        <v>1120</v>
      </c>
      <c r="H325" s="16">
        <v>3480</v>
      </c>
      <c r="I325" s="17" t="s">
        <v>82</v>
      </c>
      <c r="J325" s="19">
        <v>8077342</v>
      </c>
      <c r="K325" s="19">
        <v>8077342</v>
      </c>
      <c r="L325" s="19">
        <v>0</v>
      </c>
      <c r="M325" s="19">
        <v>0</v>
      </c>
      <c r="N325" s="19">
        <v>0</v>
      </c>
      <c r="O325" s="19">
        <v>8077342</v>
      </c>
      <c r="P325" s="19">
        <v>0</v>
      </c>
      <c r="Q325" s="19">
        <v>0</v>
      </c>
      <c r="R325" s="19">
        <v>0</v>
      </c>
      <c r="S325" s="19">
        <v>0</v>
      </c>
      <c r="T325" s="19">
        <v>0</v>
      </c>
      <c r="U325" s="19">
        <v>2019335</v>
      </c>
      <c r="V325" s="19">
        <v>8077342</v>
      </c>
      <c r="W325" s="19">
        <v>0</v>
      </c>
      <c r="X325" s="19">
        <v>8077342</v>
      </c>
      <c r="Y325" s="20">
        <f t="shared" si="16"/>
        <v>0</v>
      </c>
      <c r="Z325" s="20">
        <f t="shared" si="17"/>
        <v>0</v>
      </c>
      <c r="AA325" s="20">
        <f t="shared" si="18"/>
        <v>0</v>
      </c>
      <c r="AB325" s="21">
        <f t="shared" si="19"/>
        <v>0</v>
      </c>
    </row>
    <row r="326" spans="1:28" outlineLevel="2" x14ac:dyDescent="0.25">
      <c r="A326" s="15" t="s">
        <v>295</v>
      </c>
      <c r="B326" s="16" t="s">
        <v>30</v>
      </c>
      <c r="C326" s="16" t="s">
        <v>64</v>
      </c>
      <c r="D326" s="16" t="s">
        <v>81</v>
      </c>
      <c r="E326" s="16"/>
      <c r="F326" s="16" t="s">
        <v>33</v>
      </c>
      <c r="G326" s="16">
        <v>1120</v>
      </c>
      <c r="H326" s="16">
        <v>3480</v>
      </c>
      <c r="I326" s="17" t="s">
        <v>82</v>
      </c>
      <c r="J326" s="19">
        <v>26150808</v>
      </c>
      <c r="K326" s="19">
        <v>26150808</v>
      </c>
      <c r="L326" s="19">
        <v>0</v>
      </c>
      <c r="M326" s="19">
        <v>0</v>
      </c>
      <c r="N326" s="19">
        <v>0</v>
      </c>
      <c r="O326" s="19">
        <v>26150808</v>
      </c>
      <c r="P326" s="19">
        <v>83000</v>
      </c>
      <c r="Q326" s="19">
        <v>2523302</v>
      </c>
      <c r="R326" s="19">
        <v>0</v>
      </c>
      <c r="S326" s="19">
        <v>3296900</v>
      </c>
      <c r="T326" s="19">
        <v>2939500</v>
      </c>
      <c r="U326" s="19">
        <v>634500</v>
      </c>
      <c r="V326" s="19">
        <v>20247606</v>
      </c>
      <c r="W326" s="19">
        <v>0</v>
      </c>
      <c r="X326" s="19">
        <v>20247606</v>
      </c>
      <c r="Y326" s="20">
        <f t="shared" si="16"/>
        <v>0.12607258636138508</v>
      </c>
      <c r="Z326" s="20">
        <f t="shared" si="17"/>
        <v>0.12607258636138508</v>
      </c>
      <c r="AA326" s="20">
        <f t="shared" si="18"/>
        <v>9.9664301003624819E-2</v>
      </c>
      <c r="AB326" s="21">
        <f t="shared" si="19"/>
        <v>0.22573688736500991</v>
      </c>
    </row>
    <row r="327" spans="1:28" outlineLevel="2" x14ac:dyDescent="0.25">
      <c r="A327" s="15" t="s">
        <v>303</v>
      </c>
      <c r="B327" s="16" t="s">
        <v>30</v>
      </c>
      <c r="C327" s="16" t="s">
        <v>64</v>
      </c>
      <c r="D327" s="16" t="s">
        <v>81</v>
      </c>
      <c r="E327" s="16"/>
      <c r="F327" s="16" t="s">
        <v>33</v>
      </c>
      <c r="G327" s="16">
        <v>1120</v>
      </c>
      <c r="H327" s="16">
        <v>3480</v>
      </c>
      <c r="I327" s="17" t="s">
        <v>82</v>
      </c>
      <c r="J327" s="19">
        <v>19982020</v>
      </c>
      <c r="K327" s="19">
        <v>19982020</v>
      </c>
      <c r="L327" s="19">
        <v>0</v>
      </c>
      <c r="M327" s="19">
        <v>0</v>
      </c>
      <c r="N327" s="19">
        <v>0</v>
      </c>
      <c r="O327" s="19">
        <v>19982020</v>
      </c>
      <c r="P327" s="19">
        <v>0</v>
      </c>
      <c r="Q327" s="19">
        <v>9764763</v>
      </c>
      <c r="R327" s="19">
        <v>0</v>
      </c>
      <c r="S327" s="19">
        <v>2093800</v>
      </c>
      <c r="T327" s="19">
        <v>1981400</v>
      </c>
      <c r="U327" s="19">
        <v>630200</v>
      </c>
      <c r="V327" s="19">
        <v>8123457</v>
      </c>
      <c r="W327" s="19">
        <v>0</v>
      </c>
      <c r="X327" s="19">
        <v>8123457</v>
      </c>
      <c r="Y327" s="20">
        <f t="shared" si="16"/>
        <v>0.10478420099669603</v>
      </c>
      <c r="Z327" s="20">
        <f t="shared" si="17"/>
        <v>0.10478420099669603</v>
      </c>
      <c r="AA327" s="20">
        <f t="shared" si="18"/>
        <v>0.4886774710464708</v>
      </c>
      <c r="AB327" s="21">
        <f t="shared" si="19"/>
        <v>0.5934616720431668</v>
      </c>
    </row>
    <row r="328" spans="1:28" outlineLevel="2" x14ac:dyDescent="0.25">
      <c r="A328" s="15" t="s">
        <v>309</v>
      </c>
      <c r="B328" s="16" t="s">
        <v>30</v>
      </c>
      <c r="C328" s="16" t="s">
        <v>64</v>
      </c>
      <c r="D328" s="16" t="s">
        <v>81</v>
      </c>
      <c r="E328" s="16"/>
      <c r="F328" s="16" t="s">
        <v>33</v>
      </c>
      <c r="G328" s="16">
        <v>1120</v>
      </c>
      <c r="H328" s="16">
        <v>3480</v>
      </c>
      <c r="I328" s="17" t="s">
        <v>82</v>
      </c>
      <c r="J328" s="19">
        <v>4529003</v>
      </c>
      <c r="K328" s="19">
        <v>4529003</v>
      </c>
      <c r="L328" s="19">
        <v>0</v>
      </c>
      <c r="M328" s="19">
        <v>0</v>
      </c>
      <c r="N328" s="19">
        <v>0</v>
      </c>
      <c r="O328" s="19">
        <v>4529003</v>
      </c>
      <c r="P328" s="19">
        <v>0</v>
      </c>
      <c r="Q328" s="19">
        <v>4330403</v>
      </c>
      <c r="R328" s="19">
        <v>0</v>
      </c>
      <c r="S328" s="19">
        <v>198600</v>
      </c>
      <c r="T328" s="19">
        <v>198600</v>
      </c>
      <c r="U328" s="19">
        <v>0</v>
      </c>
      <c r="V328" s="19">
        <v>0</v>
      </c>
      <c r="W328" s="19">
        <v>0</v>
      </c>
      <c r="X328" s="19">
        <v>0</v>
      </c>
      <c r="Y328" s="20">
        <f t="shared" si="16"/>
        <v>4.3850710631015262E-2</v>
      </c>
      <c r="Z328" s="20">
        <f t="shared" si="17"/>
        <v>4.3850710631015262E-2</v>
      </c>
      <c r="AA328" s="20">
        <f t="shared" si="18"/>
        <v>0.95614928936898469</v>
      </c>
      <c r="AB328" s="21">
        <f t="shared" si="19"/>
        <v>1</v>
      </c>
    </row>
    <row r="329" spans="1:28" outlineLevel="2" x14ac:dyDescent="0.25">
      <c r="A329" s="15" t="s">
        <v>312</v>
      </c>
      <c r="B329" s="16" t="s">
        <v>30</v>
      </c>
      <c r="C329" s="16" t="s">
        <v>64</v>
      </c>
      <c r="D329" s="16" t="s">
        <v>81</v>
      </c>
      <c r="E329" s="16"/>
      <c r="F329" s="16" t="s">
        <v>33</v>
      </c>
      <c r="G329" s="16">
        <v>1120</v>
      </c>
      <c r="H329" s="16">
        <v>3480</v>
      </c>
      <c r="I329" s="17" t="s">
        <v>82</v>
      </c>
      <c r="J329" s="19">
        <v>181269660</v>
      </c>
      <c r="K329" s="19">
        <v>181269660</v>
      </c>
      <c r="L329" s="19">
        <v>0</v>
      </c>
      <c r="M329" s="19">
        <v>-10000000</v>
      </c>
      <c r="N329" s="19">
        <v>0</v>
      </c>
      <c r="O329" s="19">
        <v>171269660</v>
      </c>
      <c r="P329" s="19">
        <v>0</v>
      </c>
      <c r="Q329" s="19">
        <v>29074215</v>
      </c>
      <c r="R329" s="19">
        <v>0</v>
      </c>
      <c r="S329" s="19">
        <v>15960400</v>
      </c>
      <c r="T329" s="19">
        <v>14806600</v>
      </c>
      <c r="U329" s="19">
        <v>1282800</v>
      </c>
      <c r="V329" s="19">
        <v>136235045</v>
      </c>
      <c r="W329" s="19">
        <v>0</v>
      </c>
      <c r="X329" s="19">
        <v>126235045</v>
      </c>
      <c r="Y329" s="20">
        <f t="shared" si="16"/>
        <v>8.8047828853433055E-2</v>
      </c>
      <c r="Z329" s="20">
        <f t="shared" si="17"/>
        <v>9.3188717721515879E-2</v>
      </c>
      <c r="AA329" s="20">
        <f t="shared" si="18"/>
        <v>0.1697569493627768</v>
      </c>
      <c r="AB329" s="21">
        <f t="shared" si="19"/>
        <v>0.26294566708429268</v>
      </c>
    </row>
    <row r="330" spans="1:28" outlineLevel="2" x14ac:dyDescent="0.25">
      <c r="A330" s="15" t="s">
        <v>317</v>
      </c>
      <c r="B330" s="16" t="s">
        <v>30</v>
      </c>
      <c r="C330" s="16" t="s">
        <v>64</v>
      </c>
      <c r="D330" s="16" t="s">
        <v>81</v>
      </c>
      <c r="E330" s="16"/>
      <c r="F330" s="16" t="s">
        <v>33</v>
      </c>
      <c r="G330" s="16">
        <v>1120</v>
      </c>
      <c r="H330" s="16">
        <v>3460</v>
      </c>
      <c r="I330" s="17" t="s">
        <v>82</v>
      </c>
      <c r="J330" s="19">
        <v>9925104</v>
      </c>
      <c r="K330" s="19">
        <v>9925104</v>
      </c>
      <c r="L330" s="19">
        <v>0</v>
      </c>
      <c r="M330" s="19">
        <v>0</v>
      </c>
      <c r="N330" s="19">
        <v>0</v>
      </c>
      <c r="O330" s="19">
        <v>9925104</v>
      </c>
      <c r="P330" s="19">
        <v>0</v>
      </c>
      <c r="Q330" s="19">
        <v>484176</v>
      </c>
      <c r="R330" s="19">
        <v>0</v>
      </c>
      <c r="S330" s="19">
        <v>1235600</v>
      </c>
      <c r="T330" s="19">
        <v>1169000</v>
      </c>
      <c r="U330" s="19">
        <v>761500</v>
      </c>
      <c r="V330" s="19">
        <v>8205328</v>
      </c>
      <c r="W330" s="19">
        <v>0</v>
      </c>
      <c r="X330" s="19">
        <v>8205328</v>
      </c>
      <c r="Y330" s="20">
        <f t="shared" si="16"/>
        <v>0.12449239826605343</v>
      </c>
      <c r="Z330" s="20">
        <f t="shared" si="17"/>
        <v>0.12449239826605343</v>
      </c>
      <c r="AA330" s="20">
        <f t="shared" si="18"/>
        <v>4.8782964893869123E-2</v>
      </c>
      <c r="AB330" s="21">
        <f t="shared" si="19"/>
        <v>0.17327536315992256</v>
      </c>
    </row>
    <row r="331" spans="1:28" outlineLevel="1" x14ac:dyDescent="0.25">
      <c r="A331" s="37"/>
      <c r="B331" s="37"/>
      <c r="C331" s="37"/>
      <c r="D331" s="45" t="s">
        <v>510</v>
      </c>
      <c r="E331" s="37"/>
      <c r="F331" s="37"/>
      <c r="G331" s="37"/>
      <c r="H331" s="37"/>
      <c r="I331" s="38"/>
      <c r="J331" s="39">
        <f>SUBTOTAL(9,J321:J330)</f>
        <v>450882987</v>
      </c>
      <c r="K331" s="40">
        <f>SUBTOTAL(9,K321:K330)</f>
        <v>450882987</v>
      </c>
      <c r="L331" s="40">
        <f>SUBTOTAL(9,L321:L330)</f>
        <v>0</v>
      </c>
      <c r="M331" s="40">
        <f>SUBTOTAL(9,M321:M330)</f>
        <v>139092400</v>
      </c>
      <c r="N331" s="40">
        <f>SUBTOTAL(9,N321:N330)</f>
        <v>0</v>
      </c>
      <c r="O331" s="40">
        <f>SUBTOTAL(9,O321:O330)</f>
        <v>589975387</v>
      </c>
      <c r="P331" s="40">
        <f>SUBTOTAL(9,P321:P330)</f>
        <v>1229600</v>
      </c>
      <c r="Q331" s="40">
        <f>SUBTOTAL(9,Q321:Q330)</f>
        <v>111809849.92</v>
      </c>
      <c r="R331" s="40">
        <f>SUBTOTAL(9,R321:R330)</f>
        <v>0</v>
      </c>
      <c r="S331" s="40">
        <f>SUBTOTAL(9,S321:S330)</f>
        <v>46355911.079999998</v>
      </c>
      <c r="T331" s="40">
        <f>SUBTOTAL(9,T321:T330)</f>
        <v>44155711.079999998</v>
      </c>
      <c r="U331" s="40">
        <f>SUBTOTAL(9,U321:U330)</f>
        <v>16191546</v>
      </c>
      <c r="V331" s="40">
        <f>SUBTOTAL(9,V321:V330)</f>
        <v>291487626</v>
      </c>
      <c r="W331" s="40">
        <f>SUBTOTAL(9,W321:W330)</f>
        <v>0</v>
      </c>
      <c r="X331" s="40">
        <f>SUBTOTAL(9,X321:X330)</f>
        <v>430580026</v>
      </c>
      <c r="Y331" s="41">
        <f t="shared" ref="Y331:Y394" si="20">IF($S331=0,0,$S331/$K331)</f>
        <v>0.10281139988987874</v>
      </c>
      <c r="Z331" s="41">
        <f t="shared" ref="Z331:Z394" si="21">IF($S331=0,0,$S331/$O331)</f>
        <v>7.8572618623495211E-2</v>
      </c>
      <c r="AA331" s="41">
        <f t="shared" ref="AA331:AA394" si="22">((P331+Q331+R331)/(O331))</f>
        <v>0.19160028097917922</v>
      </c>
      <c r="AB331" s="41">
        <f t="shared" ref="AB331:AB394" si="23">Z331+AA331</f>
        <v>0.27017289960267443</v>
      </c>
    </row>
    <row r="332" spans="1:28" outlineLevel="2" x14ac:dyDescent="0.25">
      <c r="A332" s="15" t="s">
        <v>29</v>
      </c>
      <c r="B332" s="16" t="s">
        <v>30</v>
      </c>
      <c r="C332" s="16" t="s">
        <v>64</v>
      </c>
      <c r="D332" s="16" t="s">
        <v>83</v>
      </c>
      <c r="E332" s="16"/>
      <c r="F332" s="16" t="s">
        <v>33</v>
      </c>
      <c r="G332" s="16">
        <v>1120</v>
      </c>
      <c r="H332" s="16">
        <v>3480</v>
      </c>
      <c r="I332" s="17" t="s">
        <v>84</v>
      </c>
      <c r="J332" s="19">
        <v>13000000</v>
      </c>
      <c r="K332" s="19">
        <v>13000000</v>
      </c>
      <c r="L332" s="19">
        <v>0</v>
      </c>
      <c r="M332" s="19">
        <v>-1000000</v>
      </c>
      <c r="N332" s="19">
        <v>0</v>
      </c>
      <c r="O332" s="19">
        <v>12000000</v>
      </c>
      <c r="P332" s="19">
        <v>0</v>
      </c>
      <c r="Q332" s="19">
        <v>1468980.69</v>
      </c>
      <c r="R332" s="19">
        <v>0</v>
      </c>
      <c r="S332" s="19">
        <v>5234832.25</v>
      </c>
      <c r="T332" s="19">
        <v>5234832.25</v>
      </c>
      <c r="U332" s="19">
        <v>187.06</v>
      </c>
      <c r="V332" s="19">
        <v>6296187.0599999996</v>
      </c>
      <c r="W332" s="19">
        <v>0</v>
      </c>
      <c r="X332" s="19">
        <v>5296187.0600000005</v>
      </c>
      <c r="Y332" s="20">
        <f t="shared" si="20"/>
        <v>0.40267940384615386</v>
      </c>
      <c r="Z332" s="20">
        <f t="shared" si="21"/>
        <v>0.43623602083333335</v>
      </c>
      <c r="AA332" s="20">
        <f t="shared" si="22"/>
        <v>0.12241505749999999</v>
      </c>
      <c r="AB332" s="21">
        <f t="shared" si="23"/>
        <v>0.55865107833333338</v>
      </c>
    </row>
    <row r="333" spans="1:28" outlineLevel="2" x14ac:dyDescent="0.25">
      <c r="A333" s="15" t="s">
        <v>262</v>
      </c>
      <c r="B333" s="16" t="s">
        <v>288</v>
      </c>
      <c r="C333" s="16" t="s">
        <v>64</v>
      </c>
      <c r="D333" s="16" t="s">
        <v>83</v>
      </c>
      <c r="E333" s="16"/>
      <c r="F333" s="16" t="s">
        <v>33</v>
      </c>
      <c r="G333" s="16">
        <v>1120</v>
      </c>
      <c r="H333" s="16">
        <v>3480</v>
      </c>
      <c r="I333" s="17" t="s">
        <v>84</v>
      </c>
      <c r="J333" s="19">
        <v>4500000</v>
      </c>
      <c r="K333" s="19">
        <v>4500000</v>
      </c>
      <c r="L333" s="19">
        <v>0</v>
      </c>
      <c r="M333" s="19">
        <v>0</v>
      </c>
      <c r="N333" s="19">
        <v>0</v>
      </c>
      <c r="O333" s="19">
        <v>4500000</v>
      </c>
      <c r="P333" s="19">
        <v>0</v>
      </c>
      <c r="Q333" s="19">
        <v>0</v>
      </c>
      <c r="R333" s="19">
        <v>0</v>
      </c>
      <c r="S333" s="19">
        <v>0</v>
      </c>
      <c r="T333" s="19">
        <v>0</v>
      </c>
      <c r="U333" s="19">
        <v>0</v>
      </c>
      <c r="V333" s="19">
        <v>4500000</v>
      </c>
      <c r="W333" s="19">
        <v>0</v>
      </c>
      <c r="X333" s="19">
        <v>4500000</v>
      </c>
      <c r="Y333" s="20">
        <f t="shared" si="20"/>
        <v>0</v>
      </c>
      <c r="Z333" s="20">
        <f t="shared" si="21"/>
        <v>0</v>
      </c>
      <c r="AA333" s="20">
        <f t="shared" si="22"/>
        <v>0</v>
      </c>
      <c r="AB333" s="21">
        <f t="shared" si="23"/>
        <v>0</v>
      </c>
    </row>
    <row r="334" spans="1:28" outlineLevel="1" x14ac:dyDescent="0.25">
      <c r="A334" s="37"/>
      <c r="B334" s="37"/>
      <c r="C334" s="37"/>
      <c r="D334" s="45" t="s">
        <v>511</v>
      </c>
      <c r="E334" s="37"/>
      <c r="F334" s="37"/>
      <c r="G334" s="37"/>
      <c r="H334" s="37"/>
      <c r="I334" s="38"/>
      <c r="J334" s="39">
        <f>SUBTOTAL(9,J332:J333)</f>
        <v>17500000</v>
      </c>
      <c r="K334" s="40">
        <f>SUBTOTAL(9,K332:K333)</f>
        <v>17500000</v>
      </c>
      <c r="L334" s="40">
        <f>SUBTOTAL(9,L332:L333)</f>
        <v>0</v>
      </c>
      <c r="M334" s="40">
        <f>SUBTOTAL(9,M332:M333)</f>
        <v>-1000000</v>
      </c>
      <c r="N334" s="40">
        <f>SUBTOTAL(9,N332:N333)</f>
        <v>0</v>
      </c>
      <c r="O334" s="40">
        <f>SUBTOTAL(9,O332:O333)</f>
        <v>16500000</v>
      </c>
      <c r="P334" s="40">
        <f>SUBTOTAL(9,P332:P333)</f>
        <v>0</v>
      </c>
      <c r="Q334" s="40">
        <f>SUBTOTAL(9,Q332:Q333)</f>
        <v>1468980.69</v>
      </c>
      <c r="R334" s="40">
        <f>SUBTOTAL(9,R332:R333)</f>
        <v>0</v>
      </c>
      <c r="S334" s="40">
        <f>SUBTOTAL(9,S332:S333)</f>
        <v>5234832.25</v>
      </c>
      <c r="T334" s="40">
        <f>SUBTOTAL(9,T332:T333)</f>
        <v>5234832.25</v>
      </c>
      <c r="U334" s="40">
        <f>SUBTOTAL(9,U332:U333)</f>
        <v>187.06</v>
      </c>
      <c r="V334" s="40">
        <f>SUBTOTAL(9,V332:V333)</f>
        <v>10796187.059999999</v>
      </c>
      <c r="W334" s="40">
        <f>SUBTOTAL(9,W332:W333)</f>
        <v>0</v>
      </c>
      <c r="X334" s="40">
        <f>SUBTOTAL(9,X332:X333)</f>
        <v>9796187.0600000005</v>
      </c>
      <c r="Y334" s="41">
        <f t="shared" si="20"/>
        <v>0.29913327142857143</v>
      </c>
      <c r="Z334" s="41">
        <f t="shared" si="21"/>
        <v>0.31726256060606062</v>
      </c>
      <c r="AA334" s="41">
        <f t="shared" si="22"/>
        <v>8.9029132727272725E-2</v>
      </c>
      <c r="AB334" s="41">
        <f t="shared" si="23"/>
        <v>0.40629169333333337</v>
      </c>
    </row>
    <row r="335" spans="1:28" outlineLevel="2" x14ac:dyDescent="0.25">
      <c r="A335" s="15" t="s">
        <v>29</v>
      </c>
      <c r="B335" s="16" t="s">
        <v>30</v>
      </c>
      <c r="C335" s="16" t="s">
        <v>64</v>
      </c>
      <c r="D335" s="16" t="s">
        <v>85</v>
      </c>
      <c r="E335" s="16"/>
      <c r="F335" s="16" t="s">
        <v>33</v>
      </c>
      <c r="G335" s="16">
        <v>1120</v>
      </c>
      <c r="H335" s="16">
        <v>3480</v>
      </c>
      <c r="I335" s="17" t="s">
        <v>86</v>
      </c>
      <c r="J335" s="19">
        <v>13000000</v>
      </c>
      <c r="K335" s="19">
        <v>13000000</v>
      </c>
      <c r="L335" s="19">
        <v>0</v>
      </c>
      <c r="M335" s="19">
        <v>-1400000</v>
      </c>
      <c r="N335" s="19">
        <v>0</v>
      </c>
      <c r="O335" s="19">
        <v>11600000</v>
      </c>
      <c r="P335" s="19">
        <v>0</v>
      </c>
      <c r="Q335" s="19">
        <v>1820616</v>
      </c>
      <c r="R335" s="19">
        <v>0</v>
      </c>
      <c r="S335" s="19">
        <v>2343667</v>
      </c>
      <c r="T335" s="19">
        <v>2343667</v>
      </c>
      <c r="U335" s="19">
        <v>2335717</v>
      </c>
      <c r="V335" s="19">
        <v>8835717</v>
      </c>
      <c r="W335" s="19">
        <v>0</v>
      </c>
      <c r="X335" s="19">
        <v>7435717</v>
      </c>
      <c r="Y335" s="20">
        <f t="shared" si="20"/>
        <v>0.18028207692307693</v>
      </c>
      <c r="Z335" s="20">
        <f t="shared" si="21"/>
        <v>0.20204025862068967</v>
      </c>
      <c r="AA335" s="20">
        <f t="shared" si="22"/>
        <v>0.1569496551724138</v>
      </c>
      <c r="AB335" s="21">
        <f t="shared" si="23"/>
        <v>0.35898991379310347</v>
      </c>
    </row>
    <row r="336" spans="1:28" outlineLevel="2" x14ac:dyDescent="0.25">
      <c r="A336" s="15" t="s">
        <v>262</v>
      </c>
      <c r="B336" s="16" t="s">
        <v>288</v>
      </c>
      <c r="C336" s="16" t="s">
        <v>64</v>
      </c>
      <c r="D336" s="16" t="s">
        <v>85</v>
      </c>
      <c r="E336" s="16"/>
      <c r="F336" s="16" t="s">
        <v>33</v>
      </c>
      <c r="G336" s="16">
        <v>1120</v>
      </c>
      <c r="H336" s="16">
        <v>3480</v>
      </c>
      <c r="I336" s="17" t="s">
        <v>86</v>
      </c>
      <c r="J336" s="19">
        <v>4500000</v>
      </c>
      <c r="K336" s="19">
        <v>4500000</v>
      </c>
      <c r="L336" s="19">
        <v>0</v>
      </c>
      <c r="M336" s="19">
        <v>0</v>
      </c>
      <c r="N336" s="19">
        <v>0</v>
      </c>
      <c r="O336" s="19">
        <v>4500000</v>
      </c>
      <c r="P336" s="19">
        <v>0</v>
      </c>
      <c r="Q336" s="19">
        <v>0</v>
      </c>
      <c r="R336" s="19">
        <v>0</v>
      </c>
      <c r="S336" s="19">
        <v>0</v>
      </c>
      <c r="T336" s="19">
        <v>0</v>
      </c>
      <c r="U336" s="19">
        <v>0</v>
      </c>
      <c r="V336" s="19">
        <v>4500000</v>
      </c>
      <c r="W336" s="19">
        <v>0</v>
      </c>
      <c r="X336" s="19">
        <v>4500000</v>
      </c>
      <c r="Y336" s="20">
        <f t="shared" si="20"/>
        <v>0</v>
      </c>
      <c r="Z336" s="20">
        <f t="shared" si="21"/>
        <v>0</v>
      </c>
      <c r="AA336" s="20">
        <f t="shared" si="22"/>
        <v>0</v>
      </c>
      <c r="AB336" s="21">
        <f t="shared" si="23"/>
        <v>0</v>
      </c>
    </row>
    <row r="337" spans="1:28" outlineLevel="1" x14ac:dyDescent="0.25">
      <c r="A337" s="37"/>
      <c r="B337" s="37"/>
      <c r="C337" s="37"/>
      <c r="D337" s="45" t="s">
        <v>512</v>
      </c>
      <c r="E337" s="37"/>
      <c r="F337" s="37"/>
      <c r="G337" s="37"/>
      <c r="H337" s="37"/>
      <c r="I337" s="38"/>
      <c r="J337" s="39">
        <f>SUBTOTAL(9,J335:J336)</f>
        <v>17500000</v>
      </c>
      <c r="K337" s="40">
        <f>SUBTOTAL(9,K335:K336)</f>
        <v>17500000</v>
      </c>
      <c r="L337" s="40">
        <f>SUBTOTAL(9,L335:L336)</f>
        <v>0</v>
      </c>
      <c r="M337" s="40">
        <f>SUBTOTAL(9,M335:M336)</f>
        <v>-1400000</v>
      </c>
      <c r="N337" s="40">
        <f>SUBTOTAL(9,N335:N336)</f>
        <v>0</v>
      </c>
      <c r="O337" s="40">
        <f>SUBTOTAL(9,O335:O336)</f>
        <v>16100000</v>
      </c>
      <c r="P337" s="40">
        <f>SUBTOTAL(9,P335:P336)</f>
        <v>0</v>
      </c>
      <c r="Q337" s="40">
        <f>SUBTOTAL(9,Q335:Q336)</f>
        <v>1820616</v>
      </c>
      <c r="R337" s="40">
        <f>SUBTOTAL(9,R335:R336)</f>
        <v>0</v>
      </c>
      <c r="S337" s="40">
        <f>SUBTOTAL(9,S335:S336)</f>
        <v>2343667</v>
      </c>
      <c r="T337" s="40">
        <f>SUBTOTAL(9,T335:T336)</f>
        <v>2343667</v>
      </c>
      <c r="U337" s="40">
        <f>SUBTOTAL(9,U335:U336)</f>
        <v>2335717</v>
      </c>
      <c r="V337" s="40">
        <f>SUBTOTAL(9,V335:V336)</f>
        <v>13335717</v>
      </c>
      <c r="W337" s="40">
        <f>SUBTOTAL(9,W335:W336)</f>
        <v>0</v>
      </c>
      <c r="X337" s="40">
        <f>SUBTOTAL(9,X335:X336)</f>
        <v>11935717</v>
      </c>
      <c r="Y337" s="41">
        <f t="shared" si="20"/>
        <v>0.13392382857142857</v>
      </c>
      <c r="Z337" s="41">
        <f t="shared" si="21"/>
        <v>0.14556937888198757</v>
      </c>
      <c r="AA337" s="41">
        <f t="shared" si="22"/>
        <v>0.11308173913043479</v>
      </c>
      <c r="AB337" s="41">
        <f t="shared" si="23"/>
        <v>0.25865111801242235</v>
      </c>
    </row>
    <row r="338" spans="1:28" outlineLevel="2" x14ac:dyDescent="0.25">
      <c r="A338" s="15" t="s">
        <v>29</v>
      </c>
      <c r="B338" s="16" t="s">
        <v>30</v>
      </c>
      <c r="C338" s="16" t="s">
        <v>64</v>
      </c>
      <c r="D338" s="16" t="s">
        <v>87</v>
      </c>
      <c r="E338" s="16"/>
      <c r="F338" s="16" t="s">
        <v>33</v>
      </c>
      <c r="G338" s="16">
        <v>1120</v>
      </c>
      <c r="H338" s="16">
        <v>3480</v>
      </c>
      <c r="I338" s="17" t="s">
        <v>88</v>
      </c>
      <c r="J338" s="19">
        <v>240000</v>
      </c>
      <c r="K338" s="19">
        <v>240000</v>
      </c>
      <c r="L338" s="19">
        <v>0</v>
      </c>
      <c r="M338" s="19">
        <v>-60000</v>
      </c>
      <c r="N338" s="19">
        <v>0</v>
      </c>
      <c r="O338" s="19">
        <v>180000</v>
      </c>
      <c r="P338" s="19">
        <v>0</v>
      </c>
      <c r="Q338" s="19">
        <v>5125</v>
      </c>
      <c r="R338" s="19">
        <v>0</v>
      </c>
      <c r="S338" s="19">
        <v>114875</v>
      </c>
      <c r="T338" s="19">
        <v>114875</v>
      </c>
      <c r="U338" s="19">
        <v>0</v>
      </c>
      <c r="V338" s="19">
        <v>120000</v>
      </c>
      <c r="W338" s="19">
        <v>0</v>
      </c>
      <c r="X338" s="19">
        <v>60000</v>
      </c>
      <c r="Y338" s="20">
        <f t="shared" si="20"/>
        <v>0.47864583333333333</v>
      </c>
      <c r="Z338" s="20">
        <f t="shared" si="21"/>
        <v>0.6381944444444444</v>
      </c>
      <c r="AA338" s="20">
        <f t="shared" si="22"/>
        <v>2.8472222222222222E-2</v>
      </c>
      <c r="AB338" s="21">
        <f t="shared" si="23"/>
        <v>0.66666666666666663</v>
      </c>
    </row>
    <row r="339" spans="1:28" outlineLevel="2" x14ac:dyDescent="0.25">
      <c r="A339" s="15" t="s">
        <v>198</v>
      </c>
      <c r="B339" s="16" t="s">
        <v>30</v>
      </c>
      <c r="C339" s="16" t="s">
        <v>64</v>
      </c>
      <c r="D339" s="16" t="s">
        <v>87</v>
      </c>
      <c r="E339" s="16"/>
      <c r="F339" s="16" t="s">
        <v>33</v>
      </c>
      <c r="G339" s="16">
        <v>1120</v>
      </c>
      <c r="H339" s="16">
        <v>3480</v>
      </c>
      <c r="I339" s="17" t="s">
        <v>88</v>
      </c>
      <c r="J339" s="19">
        <v>6218884729</v>
      </c>
      <c r="K339" s="19">
        <v>6218884729</v>
      </c>
      <c r="L339" s="19">
        <v>0</v>
      </c>
      <c r="M339" s="19">
        <v>0</v>
      </c>
      <c r="N339" s="19">
        <v>0</v>
      </c>
      <c r="O339" s="19">
        <v>6218884729</v>
      </c>
      <c r="P339" s="19">
        <v>1011521544.02</v>
      </c>
      <c r="Q339" s="19">
        <v>56339578.420000002</v>
      </c>
      <c r="R339" s="19">
        <v>0</v>
      </c>
      <c r="S339" s="19">
        <v>0</v>
      </c>
      <c r="T339" s="19">
        <v>0</v>
      </c>
      <c r="U339" s="19">
        <v>481985547.56</v>
      </c>
      <c r="V339" s="19">
        <v>5151023606.5600004</v>
      </c>
      <c r="W339" s="19">
        <v>0</v>
      </c>
      <c r="X339" s="19">
        <v>5151023606.5599995</v>
      </c>
      <c r="Y339" s="20">
        <f t="shared" si="20"/>
        <v>0</v>
      </c>
      <c r="Z339" s="20">
        <f t="shared" si="21"/>
        <v>0</v>
      </c>
      <c r="AA339" s="20">
        <f t="shared" si="22"/>
        <v>0.17171264124905442</v>
      </c>
      <c r="AB339" s="21">
        <f t="shared" si="23"/>
        <v>0.17171264124905442</v>
      </c>
    </row>
    <row r="340" spans="1:28" outlineLevel="2" x14ac:dyDescent="0.25">
      <c r="A340" s="15" t="s">
        <v>262</v>
      </c>
      <c r="B340" s="16" t="s">
        <v>264</v>
      </c>
      <c r="C340" s="16" t="s">
        <v>64</v>
      </c>
      <c r="D340" s="16" t="s">
        <v>87</v>
      </c>
      <c r="E340" s="16"/>
      <c r="F340" s="16" t="s">
        <v>33</v>
      </c>
      <c r="G340" s="16">
        <v>1120</v>
      </c>
      <c r="H340" s="16">
        <v>3480</v>
      </c>
      <c r="I340" s="17" t="s">
        <v>88</v>
      </c>
      <c r="J340" s="19">
        <v>5000000</v>
      </c>
      <c r="K340" s="19">
        <v>5000000</v>
      </c>
      <c r="L340" s="19">
        <v>0</v>
      </c>
      <c r="M340" s="19">
        <v>0</v>
      </c>
      <c r="N340" s="19">
        <v>0</v>
      </c>
      <c r="O340" s="19">
        <v>5000000</v>
      </c>
      <c r="P340" s="19">
        <v>0</v>
      </c>
      <c r="Q340" s="19">
        <v>0</v>
      </c>
      <c r="R340" s="19">
        <v>0</v>
      </c>
      <c r="S340" s="19">
        <v>0</v>
      </c>
      <c r="T340" s="19">
        <v>0</v>
      </c>
      <c r="U340" s="19">
        <v>5000000</v>
      </c>
      <c r="V340" s="19">
        <v>5000000</v>
      </c>
      <c r="W340" s="19">
        <v>0</v>
      </c>
      <c r="X340" s="19">
        <v>5000000</v>
      </c>
      <c r="Y340" s="20">
        <f t="shared" si="20"/>
        <v>0</v>
      </c>
      <c r="Z340" s="20">
        <f t="shared" si="21"/>
        <v>0</v>
      </c>
      <c r="AA340" s="20">
        <f t="shared" si="22"/>
        <v>0</v>
      </c>
      <c r="AB340" s="21">
        <f t="shared" si="23"/>
        <v>0</v>
      </c>
    </row>
    <row r="341" spans="1:28" outlineLevel="2" x14ac:dyDescent="0.25">
      <c r="A341" s="15" t="s">
        <v>262</v>
      </c>
      <c r="B341" s="16" t="s">
        <v>288</v>
      </c>
      <c r="C341" s="16" t="s">
        <v>64</v>
      </c>
      <c r="D341" s="16" t="s">
        <v>87</v>
      </c>
      <c r="E341" s="16"/>
      <c r="F341" s="16" t="s">
        <v>33</v>
      </c>
      <c r="G341" s="16">
        <v>1120</v>
      </c>
      <c r="H341" s="16">
        <v>3480</v>
      </c>
      <c r="I341" s="17" t="s">
        <v>88</v>
      </c>
      <c r="J341" s="19">
        <v>2000000</v>
      </c>
      <c r="K341" s="19">
        <v>2000000</v>
      </c>
      <c r="L341" s="19">
        <v>0</v>
      </c>
      <c r="M341" s="19">
        <v>0</v>
      </c>
      <c r="N341" s="19">
        <v>0</v>
      </c>
      <c r="O341" s="19">
        <v>2000000</v>
      </c>
      <c r="P341" s="19">
        <v>0</v>
      </c>
      <c r="Q341" s="19">
        <v>0</v>
      </c>
      <c r="R341" s="19">
        <v>0</v>
      </c>
      <c r="S341" s="19">
        <v>0</v>
      </c>
      <c r="T341" s="19">
        <v>0</v>
      </c>
      <c r="U341" s="19">
        <v>2000000</v>
      </c>
      <c r="V341" s="19">
        <v>2000000</v>
      </c>
      <c r="W341" s="19">
        <v>0</v>
      </c>
      <c r="X341" s="19">
        <v>2000000</v>
      </c>
      <c r="Y341" s="20">
        <f t="shared" si="20"/>
        <v>0</v>
      </c>
      <c r="Z341" s="20">
        <f t="shared" si="21"/>
        <v>0</v>
      </c>
      <c r="AA341" s="20">
        <f t="shared" si="22"/>
        <v>0</v>
      </c>
      <c r="AB341" s="21">
        <f t="shared" si="23"/>
        <v>0</v>
      </c>
    </row>
    <row r="342" spans="1:28" outlineLevel="1" x14ac:dyDescent="0.25">
      <c r="A342" s="37"/>
      <c r="B342" s="37"/>
      <c r="C342" s="37"/>
      <c r="D342" s="45" t="s">
        <v>513</v>
      </c>
      <c r="E342" s="37"/>
      <c r="F342" s="37"/>
      <c r="G342" s="37"/>
      <c r="H342" s="37"/>
      <c r="I342" s="38"/>
      <c r="J342" s="39">
        <f>SUBTOTAL(9,J338:J341)</f>
        <v>6226124729</v>
      </c>
      <c r="K342" s="40">
        <f>SUBTOTAL(9,K338:K341)</f>
        <v>6226124729</v>
      </c>
      <c r="L342" s="40">
        <f>SUBTOTAL(9,L338:L341)</f>
        <v>0</v>
      </c>
      <c r="M342" s="40">
        <f>SUBTOTAL(9,M338:M341)</f>
        <v>-60000</v>
      </c>
      <c r="N342" s="40">
        <f>SUBTOTAL(9,N338:N341)</f>
        <v>0</v>
      </c>
      <c r="O342" s="40">
        <f>SUBTOTAL(9,O338:O341)</f>
        <v>6226064729</v>
      </c>
      <c r="P342" s="40">
        <f>SUBTOTAL(9,P338:P341)</f>
        <v>1011521544.02</v>
      </c>
      <c r="Q342" s="40">
        <f>SUBTOTAL(9,Q338:Q341)</f>
        <v>56344703.420000002</v>
      </c>
      <c r="R342" s="40">
        <f>SUBTOTAL(9,R338:R341)</f>
        <v>0</v>
      </c>
      <c r="S342" s="40">
        <f>SUBTOTAL(9,S338:S341)</f>
        <v>114875</v>
      </c>
      <c r="T342" s="40">
        <f>SUBTOTAL(9,T338:T341)</f>
        <v>114875</v>
      </c>
      <c r="U342" s="40">
        <f>SUBTOTAL(9,U338:U341)</f>
        <v>488985547.56</v>
      </c>
      <c r="V342" s="40">
        <f>SUBTOTAL(9,V338:V341)</f>
        <v>5158143606.5600004</v>
      </c>
      <c r="W342" s="40">
        <f>SUBTOTAL(9,W338:W341)</f>
        <v>0</v>
      </c>
      <c r="X342" s="40">
        <f>SUBTOTAL(9,X338:X341)</f>
        <v>5158083606.5599995</v>
      </c>
      <c r="Y342" s="41">
        <f t="shared" si="20"/>
        <v>1.8450481639877213E-5</v>
      </c>
      <c r="Z342" s="41">
        <f t="shared" si="21"/>
        <v>1.8450659445432822E-5</v>
      </c>
      <c r="AA342" s="41">
        <f t="shared" si="22"/>
        <v>0.17151544256616094</v>
      </c>
      <c r="AB342" s="41">
        <f t="shared" si="23"/>
        <v>0.17153389322560639</v>
      </c>
    </row>
    <row r="343" spans="1:28" ht="180" outlineLevel="2" x14ac:dyDescent="0.25">
      <c r="A343" s="15" t="s">
        <v>29</v>
      </c>
      <c r="B343" s="16" t="s">
        <v>30</v>
      </c>
      <c r="C343" s="16" t="s">
        <v>64</v>
      </c>
      <c r="D343" s="16" t="s">
        <v>89</v>
      </c>
      <c r="E343" s="16"/>
      <c r="F343" s="16" t="s">
        <v>33</v>
      </c>
      <c r="G343" s="16">
        <v>1120</v>
      </c>
      <c r="H343" s="16">
        <v>3480</v>
      </c>
      <c r="I343" s="17" t="s">
        <v>90</v>
      </c>
      <c r="J343" s="19">
        <v>16861800</v>
      </c>
      <c r="K343" s="19">
        <v>16861800</v>
      </c>
      <c r="L343" s="19">
        <v>0</v>
      </c>
      <c r="M343" s="19">
        <v>-2340000</v>
      </c>
      <c r="N343" s="19">
        <v>0</v>
      </c>
      <c r="O343" s="19">
        <v>14521800</v>
      </c>
      <c r="P343" s="19">
        <v>0</v>
      </c>
      <c r="Q343" s="19">
        <v>1444705</v>
      </c>
      <c r="R343" s="19">
        <v>0</v>
      </c>
      <c r="S343" s="19">
        <v>0</v>
      </c>
      <c r="T343" s="19">
        <v>0</v>
      </c>
      <c r="U343" s="19">
        <v>4529345</v>
      </c>
      <c r="V343" s="19">
        <v>15417095</v>
      </c>
      <c r="W343" s="19">
        <v>0</v>
      </c>
      <c r="X343" s="19">
        <v>13077095</v>
      </c>
      <c r="Y343" s="20">
        <f t="shared" si="20"/>
        <v>0</v>
      </c>
      <c r="Z343" s="20">
        <f t="shared" si="21"/>
        <v>0</v>
      </c>
      <c r="AA343" s="20">
        <f t="shared" si="22"/>
        <v>9.9485256648624829E-2</v>
      </c>
      <c r="AB343" s="21">
        <f t="shared" si="23"/>
        <v>9.9485256648624829E-2</v>
      </c>
    </row>
    <row r="344" spans="1:28" ht="195" outlineLevel="2" x14ac:dyDescent="0.25">
      <c r="A344" s="15" t="s">
        <v>262</v>
      </c>
      <c r="B344" s="16" t="s">
        <v>264</v>
      </c>
      <c r="C344" s="16" t="s">
        <v>64</v>
      </c>
      <c r="D344" s="16" t="s">
        <v>89</v>
      </c>
      <c r="E344" s="16"/>
      <c r="F344" s="16" t="s">
        <v>33</v>
      </c>
      <c r="G344" s="16">
        <v>1120</v>
      </c>
      <c r="H344" s="16">
        <v>3480</v>
      </c>
      <c r="I344" s="17" t="s">
        <v>266</v>
      </c>
      <c r="J344" s="19">
        <v>38878490</v>
      </c>
      <c r="K344" s="19">
        <v>38878490</v>
      </c>
      <c r="L344" s="19">
        <v>0</v>
      </c>
      <c r="M344" s="19">
        <v>23880000</v>
      </c>
      <c r="N344" s="19">
        <v>0</v>
      </c>
      <c r="O344" s="19">
        <v>62758490</v>
      </c>
      <c r="P344" s="19">
        <v>38700000</v>
      </c>
      <c r="Q344" s="19">
        <v>0</v>
      </c>
      <c r="R344" s="19">
        <v>0</v>
      </c>
      <c r="S344" s="19">
        <v>0</v>
      </c>
      <c r="T344" s="19">
        <v>0</v>
      </c>
      <c r="U344" s="19">
        <v>178490</v>
      </c>
      <c r="V344" s="19">
        <v>178490</v>
      </c>
      <c r="W344" s="19">
        <v>0</v>
      </c>
      <c r="X344" s="19">
        <v>24058490</v>
      </c>
      <c r="Y344" s="20">
        <f t="shared" si="20"/>
        <v>0</v>
      </c>
      <c r="Z344" s="20">
        <f t="shared" si="21"/>
        <v>0</v>
      </c>
      <c r="AA344" s="20">
        <f t="shared" si="22"/>
        <v>0.61664963577039533</v>
      </c>
      <c r="AB344" s="21">
        <f t="shared" si="23"/>
        <v>0.61664963577039533</v>
      </c>
    </row>
    <row r="345" spans="1:28" ht="135" outlineLevel="2" x14ac:dyDescent="0.25">
      <c r="A345" s="15" t="s">
        <v>262</v>
      </c>
      <c r="B345" s="16" t="s">
        <v>288</v>
      </c>
      <c r="C345" s="16" t="s">
        <v>64</v>
      </c>
      <c r="D345" s="16" t="s">
        <v>89</v>
      </c>
      <c r="E345" s="16"/>
      <c r="F345" s="16" t="s">
        <v>33</v>
      </c>
      <c r="G345" s="16">
        <v>1120</v>
      </c>
      <c r="H345" s="16">
        <v>3480</v>
      </c>
      <c r="I345" s="17" t="s">
        <v>291</v>
      </c>
      <c r="J345" s="19">
        <v>55055740</v>
      </c>
      <c r="K345" s="19">
        <v>55055740</v>
      </c>
      <c r="L345" s="19">
        <v>0</v>
      </c>
      <c r="M345" s="19">
        <v>49944073</v>
      </c>
      <c r="N345" s="19">
        <v>0</v>
      </c>
      <c r="O345" s="19">
        <v>104999813</v>
      </c>
      <c r="P345" s="19">
        <v>0</v>
      </c>
      <c r="Q345" s="19">
        <v>0</v>
      </c>
      <c r="R345" s="19">
        <v>0</v>
      </c>
      <c r="S345" s="19">
        <v>0</v>
      </c>
      <c r="T345" s="19">
        <v>0</v>
      </c>
      <c r="U345" s="19">
        <v>33632507.25</v>
      </c>
      <c r="V345" s="19">
        <v>55055740</v>
      </c>
      <c r="W345" s="19">
        <v>0</v>
      </c>
      <c r="X345" s="19">
        <v>104999813</v>
      </c>
      <c r="Y345" s="20">
        <f t="shared" si="20"/>
        <v>0</v>
      </c>
      <c r="Z345" s="20">
        <f t="shared" si="21"/>
        <v>0</v>
      </c>
      <c r="AA345" s="20">
        <f t="shared" si="22"/>
        <v>0</v>
      </c>
      <c r="AB345" s="21">
        <f t="shared" si="23"/>
        <v>0</v>
      </c>
    </row>
    <row r="346" spans="1:28" ht="135" outlineLevel="2" x14ac:dyDescent="0.25">
      <c r="A346" s="15" t="s">
        <v>312</v>
      </c>
      <c r="B346" s="16" t="s">
        <v>30</v>
      </c>
      <c r="C346" s="16" t="s">
        <v>64</v>
      </c>
      <c r="D346" s="16" t="s">
        <v>89</v>
      </c>
      <c r="E346" s="16"/>
      <c r="F346" s="16" t="s">
        <v>33</v>
      </c>
      <c r="G346" s="16">
        <v>1120</v>
      </c>
      <c r="H346" s="16">
        <v>3480</v>
      </c>
      <c r="I346" s="17" t="s">
        <v>315</v>
      </c>
      <c r="J346" s="19">
        <v>32989000</v>
      </c>
      <c r="K346" s="19">
        <v>32989000</v>
      </c>
      <c r="L346" s="19">
        <v>0</v>
      </c>
      <c r="M346" s="19">
        <v>0</v>
      </c>
      <c r="N346" s="19">
        <v>0</v>
      </c>
      <c r="O346" s="19">
        <v>32989000</v>
      </c>
      <c r="P346" s="19">
        <v>0</v>
      </c>
      <c r="Q346" s="19">
        <v>0</v>
      </c>
      <c r="R346" s="19">
        <v>0</v>
      </c>
      <c r="S346" s="19">
        <v>0</v>
      </c>
      <c r="T346" s="19">
        <v>0</v>
      </c>
      <c r="U346" s="19">
        <v>16494500</v>
      </c>
      <c r="V346" s="19">
        <v>32989000</v>
      </c>
      <c r="W346" s="19">
        <v>0</v>
      </c>
      <c r="X346" s="19">
        <v>32989000</v>
      </c>
      <c r="Y346" s="20">
        <f t="shared" si="20"/>
        <v>0</v>
      </c>
      <c r="Z346" s="20">
        <f t="shared" si="21"/>
        <v>0</v>
      </c>
      <c r="AA346" s="20">
        <f t="shared" si="22"/>
        <v>0</v>
      </c>
      <c r="AB346" s="21">
        <f t="shared" si="23"/>
        <v>0</v>
      </c>
    </row>
    <row r="347" spans="1:28" outlineLevel="1" x14ac:dyDescent="0.25">
      <c r="A347" s="37"/>
      <c r="B347" s="37"/>
      <c r="C347" s="37"/>
      <c r="D347" s="45" t="s">
        <v>514</v>
      </c>
      <c r="E347" s="37"/>
      <c r="F347" s="37"/>
      <c r="G347" s="37"/>
      <c r="H347" s="37"/>
      <c r="I347" s="38"/>
      <c r="J347" s="39">
        <f>SUBTOTAL(9,J343:J346)</f>
        <v>143785030</v>
      </c>
      <c r="K347" s="40">
        <f>SUBTOTAL(9,K343:K346)</f>
        <v>143785030</v>
      </c>
      <c r="L347" s="40">
        <f>SUBTOTAL(9,L343:L346)</f>
        <v>0</v>
      </c>
      <c r="M347" s="40">
        <f>SUBTOTAL(9,M343:M346)</f>
        <v>71484073</v>
      </c>
      <c r="N347" s="40">
        <f>SUBTOTAL(9,N343:N346)</f>
        <v>0</v>
      </c>
      <c r="O347" s="40">
        <f>SUBTOTAL(9,O343:O346)</f>
        <v>215269103</v>
      </c>
      <c r="P347" s="40">
        <f>SUBTOTAL(9,P343:P346)</f>
        <v>38700000</v>
      </c>
      <c r="Q347" s="40">
        <f>SUBTOTAL(9,Q343:Q346)</f>
        <v>1444705</v>
      </c>
      <c r="R347" s="40">
        <f>SUBTOTAL(9,R343:R346)</f>
        <v>0</v>
      </c>
      <c r="S347" s="40">
        <f>SUBTOTAL(9,S343:S346)</f>
        <v>0</v>
      </c>
      <c r="T347" s="40">
        <f>SUBTOTAL(9,T343:T346)</f>
        <v>0</v>
      </c>
      <c r="U347" s="40">
        <f>SUBTOTAL(9,U343:U346)</f>
        <v>54834842.25</v>
      </c>
      <c r="V347" s="40">
        <f>SUBTOTAL(9,V343:V346)</f>
        <v>103640325</v>
      </c>
      <c r="W347" s="40">
        <f>SUBTOTAL(9,W343:W346)</f>
        <v>0</v>
      </c>
      <c r="X347" s="40">
        <f>SUBTOTAL(9,X343:X346)</f>
        <v>175124398</v>
      </c>
      <c r="Y347" s="41">
        <f t="shared" si="20"/>
        <v>0</v>
      </c>
      <c r="Z347" s="41">
        <f t="shared" si="21"/>
        <v>0</v>
      </c>
      <c r="AA347" s="41">
        <f t="shared" si="22"/>
        <v>0.1864861442749636</v>
      </c>
      <c r="AB347" s="41">
        <f t="shared" si="23"/>
        <v>0.1864861442749636</v>
      </c>
    </row>
    <row r="348" spans="1:28" outlineLevel="2" x14ac:dyDescent="0.25">
      <c r="A348" s="15" t="s">
        <v>29</v>
      </c>
      <c r="B348" s="16" t="s">
        <v>30</v>
      </c>
      <c r="C348" s="16" t="s">
        <v>64</v>
      </c>
      <c r="D348" s="16" t="s">
        <v>91</v>
      </c>
      <c r="E348" s="16"/>
      <c r="F348" s="16" t="s">
        <v>33</v>
      </c>
      <c r="G348" s="16">
        <v>1120</v>
      </c>
      <c r="H348" s="16">
        <v>3480</v>
      </c>
      <c r="I348" s="17" t="s">
        <v>92</v>
      </c>
      <c r="J348" s="19">
        <v>9600000</v>
      </c>
      <c r="K348" s="19">
        <v>9600000</v>
      </c>
      <c r="L348" s="19">
        <v>0</v>
      </c>
      <c r="M348" s="19">
        <v>0</v>
      </c>
      <c r="N348" s="19">
        <v>0</v>
      </c>
      <c r="O348" s="19">
        <v>9600000</v>
      </c>
      <c r="P348" s="19">
        <v>0</v>
      </c>
      <c r="Q348" s="19">
        <v>0</v>
      </c>
      <c r="R348" s="19">
        <v>0</v>
      </c>
      <c r="S348" s="19">
        <v>0</v>
      </c>
      <c r="T348" s="19">
        <v>0</v>
      </c>
      <c r="U348" s="19">
        <v>9600000</v>
      </c>
      <c r="V348" s="19">
        <v>9600000</v>
      </c>
      <c r="W348" s="19">
        <v>0</v>
      </c>
      <c r="X348" s="19">
        <v>9600000</v>
      </c>
      <c r="Y348" s="20">
        <f t="shared" si="20"/>
        <v>0</v>
      </c>
      <c r="Z348" s="20">
        <f t="shared" si="21"/>
        <v>0</v>
      </c>
      <c r="AA348" s="20">
        <f t="shared" si="22"/>
        <v>0</v>
      </c>
      <c r="AB348" s="21">
        <f t="shared" si="23"/>
        <v>0</v>
      </c>
    </row>
    <row r="349" spans="1:28" outlineLevel="2" x14ac:dyDescent="0.25">
      <c r="A349" s="15" t="s">
        <v>262</v>
      </c>
      <c r="B349" s="16" t="s">
        <v>263</v>
      </c>
      <c r="C349" s="16" t="s">
        <v>64</v>
      </c>
      <c r="D349" s="16" t="s">
        <v>91</v>
      </c>
      <c r="E349" s="16"/>
      <c r="F349" s="16" t="s">
        <v>33</v>
      </c>
      <c r="G349" s="16">
        <v>1120</v>
      </c>
      <c r="H349" s="16">
        <v>3480</v>
      </c>
      <c r="I349" s="17" t="s">
        <v>92</v>
      </c>
      <c r="J349" s="19">
        <v>200000</v>
      </c>
      <c r="K349" s="19">
        <v>200000</v>
      </c>
      <c r="L349" s="19">
        <v>0</v>
      </c>
      <c r="M349" s="19">
        <v>0</v>
      </c>
      <c r="N349" s="19">
        <v>0</v>
      </c>
      <c r="O349" s="19">
        <v>200000</v>
      </c>
      <c r="P349" s="19">
        <v>0</v>
      </c>
      <c r="Q349" s="19">
        <v>0</v>
      </c>
      <c r="R349" s="19">
        <v>0</v>
      </c>
      <c r="S349" s="19">
        <v>0</v>
      </c>
      <c r="T349" s="19">
        <v>0</v>
      </c>
      <c r="U349" s="19">
        <v>50000</v>
      </c>
      <c r="V349" s="19">
        <v>200000</v>
      </c>
      <c r="W349" s="19">
        <v>0</v>
      </c>
      <c r="X349" s="19">
        <v>200000</v>
      </c>
      <c r="Y349" s="20">
        <f t="shared" si="20"/>
        <v>0</v>
      </c>
      <c r="Z349" s="20">
        <f t="shared" si="21"/>
        <v>0</v>
      </c>
      <c r="AA349" s="20">
        <f t="shared" si="22"/>
        <v>0</v>
      </c>
      <c r="AB349" s="21">
        <f t="shared" si="23"/>
        <v>0</v>
      </c>
    </row>
    <row r="350" spans="1:28" outlineLevel="2" x14ac:dyDescent="0.25">
      <c r="A350" s="15" t="s">
        <v>262</v>
      </c>
      <c r="B350" s="16" t="s">
        <v>288</v>
      </c>
      <c r="C350" s="16" t="s">
        <v>64</v>
      </c>
      <c r="D350" s="16" t="s">
        <v>91</v>
      </c>
      <c r="E350" s="16"/>
      <c r="F350" s="16" t="s">
        <v>33</v>
      </c>
      <c r="G350" s="16">
        <v>1120</v>
      </c>
      <c r="H350" s="16">
        <v>3480</v>
      </c>
      <c r="I350" s="17" t="s">
        <v>92</v>
      </c>
      <c r="J350" s="19">
        <v>85000</v>
      </c>
      <c r="K350" s="19">
        <v>85000</v>
      </c>
      <c r="L350" s="19">
        <v>0</v>
      </c>
      <c r="M350" s="19">
        <v>4447885</v>
      </c>
      <c r="N350" s="19">
        <v>0</v>
      </c>
      <c r="O350" s="19">
        <v>4532885</v>
      </c>
      <c r="P350" s="19">
        <v>0</v>
      </c>
      <c r="Q350" s="19">
        <v>0</v>
      </c>
      <c r="R350" s="19">
        <v>0</v>
      </c>
      <c r="S350" s="19">
        <v>0</v>
      </c>
      <c r="T350" s="19">
        <v>0</v>
      </c>
      <c r="U350" s="19">
        <v>0</v>
      </c>
      <c r="V350" s="19">
        <v>85000</v>
      </c>
      <c r="W350" s="19">
        <v>0</v>
      </c>
      <c r="X350" s="19">
        <v>4532885</v>
      </c>
      <c r="Y350" s="20">
        <f t="shared" si="20"/>
        <v>0</v>
      </c>
      <c r="Z350" s="20">
        <f t="shared" si="21"/>
        <v>0</v>
      </c>
      <c r="AA350" s="20">
        <f t="shared" si="22"/>
        <v>0</v>
      </c>
      <c r="AB350" s="21">
        <f t="shared" si="23"/>
        <v>0</v>
      </c>
    </row>
    <row r="351" spans="1:28" outlineLevel="1" x14ac:dyDescent="0.25">
      <c r="A351" s="37"/>
      <c r="B351" s="37"/>
      <c r="C351" s="37"/>
      <c r="D351" s="45" t="s">
        <v>515</v>
      </c>
      <c r="E351" s="37"/>
      <c r="F351" s="37"/>
      <c r="G351" s="37"/>
      <c r="H351" s="37"/>
      <c r="I351" s="38"/>
      <c r="J351" s="39">
        <f>SUBTOTAL(9,J348:J350)</f>
        <v>9885000</v>
      </c>
      <c r="K351" s="40">
        <f>SUBTOTAL(9,K348:K350)</f>
        <v>9885000</v>
      </c>
      <c r="L351" s="40">
        <f>SUBTOTAL(9,L348:L350)</f>
        <v>0</v>
      </c>
      <c r="M351" s="40">
        <f>SUBTOTAL(9,M348:M350)</f>
        <v>4447885</v>
      </c>
      <c r="N351" s="40">
        <f>SUBTOTAL(9,N348:N350)</f>
        <v>0</v>
      </c>
      <c r="O351" s="40">
        <f>SUBTOTAL(9,O348:O350)</f>
        <v>14332885</v>
      </c>
      <c r="P351" s="40">
        <f>SUBTOTAL(9,P348:P350)</f>
        <v>0</v>
      </c>
      <c r="Q351" s="40">
        <f>SUBTOTAL(9,Q348:Q350)</f>
        <v>0</v>
      </c>
      <c r="R351" s="40">
        <f>SUBTOTAL(9,R348:R350)</f>
        <v>0</v>
      </c>
      <c r="S351" s="40">
        <f>SUBTOTAL(9,S348:S350)</f>
        <v>0</v>
      </c>
      <c r="T351" s="40">
        <f>SUBTOTAL(9,T348:T350)</f>
        <v>0</v>
      </c>
      <c r="U351" s="40">
        <f>SUBTOTAL(9,U348:U350)</f>
        <v>9650000</v>
      </c>
      <c r="V351" s="40">
        <f>SUBTOTAL(9,V348:V350)</f>
        <v>9885000</v>
      </c>
      <c r="W351" s="40">
        <f>SUBTOTAL(9,W348:W350)</f>
        <v>0</v>
      </c>
      <c r="X351" s="40">
        <f>SUBTOTAL(9,X348:X350)</f>
        <v>14332885</v>
      </c>
      <c r="Y351" s="41">
        <f t="shared" si="20"/>
        <v>0</v>
      </c>
      <c r="Z351" s="41">
        <f t="shared" si="21"/>
        <v>0</v>
      </c>
      <c r="AA351" s="41">
        <f t="shared" si="22"/>
        <v>0</v>
      </c>
      <c r="AB351" s="41">
        <f t="shared" si="23"/>
        <v>0</v>
      </c>
    </row>
    <row r="352" spans="1:28" ht="30" outlineLevel="2" x14ac:dyDescent="0.25">
      <c r="A352" s="15" t="s">
        <v>198</v>
      </c>
      <c r="B352" s="16" t="s">
        <v>30</v>
      </c>
      <c r="C352" s="16" t="s">
        <v>64</v>
      </c>
      <c r="D352" s="16" t="s">
        <v>221</v>
      </c>
      <c r="E352" s="16"/>
      <c r="F352" s="16" t="s">
        <v>33</v>
      </c>
      <c r="G352" s="16">
        <v>1120</v>
      </c>
      <c r="H352" s="16">
        <v>3480</v>
      </c>
      <c r="I352" s="17" t="s">
        <v>222</v>
      </c>
      <c r="J352" s="19">
        <v>305257558</v>
      </c>
      <c r="K352" s="19">
        <v>305257558</v>
      </c>
      <c r="L352" s="19">
        <v>0</v>
      </c>
      <c r="M352" s="19">
        <v>0</v>
      </c>
      <c r="N352" s="19">
        <v>0</v>
      </c>
      <c r="O352" s="19">
        <v>305257558</v>
      </c>
      <c r="P352" s="19">
        <v>163073062.09</v>
      </c>
      <c r="Q352" s="19">
        <v>1639417.98</v>
      </c>
      <c r="R352" s="19">
        <v>440700</v>
      </c>
      <c r="S352" s="19">
        <v>13001625.029999999</v>
      </c>
      <c r="T352" s="19">
        <v>13001625.029999999</v>
      </c>
      <c r="U352" s="19">
        <v>115235841.90000001</v>
      </c>
      <c r="V352" s="19">
        <v>127102752.90000001</v>
      </c>
      <c r="W352" s="19">
        <v>0</v>
      </c>
      <c r="X352" s="19">
        <v>127102752.90000001</v>
      </c>
      <c r="Y352" s="20">
        <f t="shared" si="20"/>
        <v>4.2592311604615532E-2</v>
      </c>
      <c r="Z352" s="20">
        <f t="shared" si="21"/>
        <v>4.2592311604615532E-2</v>
      </c>
      <c r="AA352" s="20">
        <f t="shared" si="22"/>
        <v>0.54102896305682946</v>
      </c>
      <c r="AB352" s="21">
        <f t="shared" si="23"/>
        <v>0.58362127466144498</v>
      </c>
    </row>
    <row r="353" spans="1:28" ht="30" outlineLevel="2" x14ac:dyDescent="0.25">
      <c r="A353" s="15" t="s">
        <v>303</v>
      </c>
      <c r="B353" s="16" t="s">
        <v>30</v>
      </c>
      <c r="C353" s="16" t="s">
        <v>64</v>
      </c>
      <c r="D353" s="16" t="s">
        <v>221</v>
      </c>
      <c r="E353" s="16"/>
      <c r="F353" s="16" t="s">
        <v>33</v>
      </c>
      <c r="G353" s="16">
        <v>1120</v>
      </c>
      <c r="H353" s="16">
        <v>3480</v>
      </c>
      <c r="I353" s="17" t="s">
        <v>222</v>
      </c>
      <c r="J353" s="19">
        <v>19421981</v>
      </c>
      <c r="K353" s="19">
        <v>19421981</v>
      </c>
      <c r="L353" s="19">
        <v>0</v>
      </c>
      <c r="M353" s="19">
        <v>0</v>
      </c>
      <c r="N353" s="19">
        <v>0</v>
      </c>
      <c r="O353" s="19">
        <v>19421981</v>
      </c>
      <c r="P353" s="19">
        <v>0</v>
      </c>
      <c r="Q353" s="19">
        <v>6590114.6500000004</v>
      </c>
      <c r="R353" s="19">
        <v>742724.87</v>
      </c>
      <c r="S353" s="19">
        <v>0</v>
      </c>
      <c r="T353" s="19">
        <v>0</v>
      </c>
      <c r="U353" s="19">
        <v>9730127.4800000004</v>
      </c>
      <c r="V353" s="19">
        <v>12089141.48</v>
      </c>
      <c r="W353" s="19">
        <v>0</v>
      </c>
      <c r="X353" s="19">
        <v>12089141.48</v>
      </c>
      <c r="Y353" s="20">
        <f t="shared" si="20"/>
        <v>0</v>
      </c>
      <c r="Z353" s="20">
        <f t="shared" si="21"/>
        <v>0</v>
      </c>
      <c r="AA353" s="20">
        <f t="shared" si="22"/>
        <v>0.377553634719342</v>
      </c>
      <c r="AB353" s="21">
        <f t="shared" si="23"/>
        <v>0.377553634719342</v>
      </c>
    </row>
    <row r="354" spans="1:28" ht="30" outlineLevel="2" x14ac:dyDescent="0.25">
      <c r="A354" s="15" t="s">
        <v>312</v>
      </c>
      <c r="B354" s="16" t="s">
        <v>30</v>
      </c>
      <c r="C354" s="16" t="s">
        <v>64</v>
      </c>
      <c r="D354" s="16" t="s">
        <v>221</v>
      </c>
      <c r="E354" s="16"/>
      <c r="F354" s="16" t="s">
        <v>33</v>
      </c>
      <c r="G354" s="16">
        <v>1120</v>
      </c>
      <c r="H354" s="16">
        <v>3480</v>
      </c>
      <c r="I354" s="17" t="s">
        <v>222</v>
      </c>
      <c r="J354" s="19">
        <v>18500000</v>
      </c>
      <c r="K354" s="19">
        <v>18500000</v>
      </c>
      <c r="L354" s="19">
        <v>0</v>
      </c>
      <c r="M354" s="19">
        <v>0</v>
      </c>
      <c r="N354" s="19">
        <v>0</v>
      </c>
      <c r="O354" s="19">
        <v>18500000</v>
      </c>
      <c r="P354" s="19">
        <v>0</v>
      </c>
      <c r="Q354" s="19">
        <v>470000</v>
      </c>
      <c r="R354" s="19">
        <v>0</v>
      </c>
      <c r="S354" s="19">
        <v>0</v>
      </c>
      <c r="T354" s="19">
        <v>0</v>
      </c>
      <c r="U354" s="19">
        <v>9530000</v>
      </c>
      <c r="V354" s="19">
        <v>18030000</v>
      </c>
      <c r="W354" s="19">
        <v>0</v>
      </c>
      <c r="X354" s="19">
        <v>18030000</v>
      </c>
      <c r="Y354" s="20">
        <f t="shared" si="20"/>
        <v>0</v>
      </c>
      <c r="Z354" s="20">
        <f t="shared" si="21"/>
        <v>0</v>
      </c>
      <c r="AA354" s="20">
        <f t="shared" si="22"/>
        <v>2.5405405405405406E-2</v>
      </c>
      <c r="AB354" s="21">
        <f t="shared" si="23"/>
        <v>2.5405405405405406E-2</v>
      </c>
    </row>
    <row r="355" spans="1:28" outlineLevel="1" x14ac:dyDescent="0.25">
      <c r="A355" s="37"/>
      <c r="B355" s="37"/>
      <c r="C355" s="37"/>
      <c r="D355" s="45" t="s">
        <v>516</v>
      </c>
      <c r="E355" s="37"/>
      <c r="F355" s="37"/>
      <c r="G355" s="37"/>
      <c r="H355" s="37"/>
      <c r="I355" s="38"/>
      <c r="J355" s="39">
        <f>SUBTOTAL(9,J352:J354)</f>
        <v>343179539</v>
      </c>
      <c r="K355" s="40">
        <f>SUBTOTAL(9,K352:K354)</f>
        <v>343179539</v>
      </c>
      <c r="L355" s="40">
        <f>SUBTOTAL(9,L352:L354)</f>
        <v>0</v>
      </c>
      <c r="M355" s="40">
        <f>SUBTOTAL(9,M352:M354)</f>
        <v>0</v>
      </c>
      <c r="N355" s="40">
        <f>SUBTOTAL(9,N352:N354)</f>
        <v>0</v>
      </c>
      <c r="O355" s="40">
        <f>SUBTOTAL(9,O352:O354)</f>
        <v>343179539</v>
      </c>
      <c r="P355" s="40">
        <f>SUBTOTAL(9,P352:P354)</f>
        <v>163073062.09</v>
      </c>
      <c r="Q355" s="40">
        <f>SUBTOTAL(9,Q352:Q354)</f>
        <v>8699532.6300000008</v>
      </c>
      <c r="R355" s="40">
        <f>SUBTOTAL(9,R352:R354)</f>
        <v>1183424.8700000001</v>
      </c>
      <c r="S355" s="40">
        <f>SUBTOTAL(9,S352:S354)</f>
        <v>13001625.029999999</v>
      </c>
      <c r="T355" s="40">
        <f>SUBTOTAL(9,T352:T354)</f>
        <v>13001625.029999999</v>
      </c>
      <c r="U355" s="40">
        <f>SUBTOTAL(9,U352:U354)</f>
        <v>134495969.38</v>
      </c>
      <c r="V355" s="40">
        <f>SUBTOTAL(9,V352:V354)</f>
        <v>157221894.38</v>
      </c>
      <c r="W355" s="40">
        <f>SUBTOTAL(9,W352:W354)</f>
        <v>0</v>
      </c>
      <c r="X355" s="40">
        <f>SUBTOTAL(9,X352:X354)</f>
        <v>157221894.38</v>
      </c>
      <c r="Y355" s="41">
        <f t="shared" si="20"/>
        <v>3.7885781500510723E-2</v>
      </c>
      <c r="Z355" s="41">
        <f t="shared" si="21"/>
        <v>3.7885781500510723E-2</v>
      </c>
      <c r="AA355" s="41">
        <f t="shared" si="22"/>
        <v>0.50398115253019204</v>
      </c>
      <c r="AB355" s="41">
        <f t="shared" si="23"/>
        <v>0.54186693403070274</v>
      </c>
    </row>
    <row r="356" spans="1:28" ht="30" outlineLevel="2" x14ac:dyDescent="0.25">
      <c r="A356" s="15" t="s">
        <v>198</v>
      </c>
      <c r="B356" s="16" t="s">
        <v>30</v>
      </c>
      <c r="C356" s="16" t="s">
        <v>64</v>
      </c>
      <c r="D356" s="16" t="s">
        <v>223</v>
      </c>
      <c r="E356" s="16"/>
      <c r="F356" s="16" t="s">
        <v>33</v>
      </c>
      <c r="G356" s="16">
        <v>1120</v>
      </c>
      <c r="H356" s="16">
        <v>3480</v>
      </c>
      <c r="I356" s="17" t="s">
        <v>224</v>
      </c>
      <c r="J356" s="19">
        <v>1695000</v>
      </c>
      <c r="K356" s="19">
        <v>1695000</v>
      </c>
      <c r="L356" s="19">
        <v>0</v>
      </c>
      <c r="M356" s="19">
        <v>0</v>
      </c>
      <c r="N356" s="19">
        <v>0</v>
      </c>
      <c r="O356" s="19">
        <v>1695000</v>
      </c>
      <c r="P356" s="19">
        <v>0</v>
      </c>
      <c r="Q356" s="19">
        <v>0</v>
      </c>
      <c r="R356" s="19">
        <v>0</v>
      </c>
      <c r="S356" s="19">
        <v>141250</v>
      </c>
      <c r="T356" s="19">
        <v>141250</v>
      </c>
      <c r="U356" s="19">
        <v>282500</v>
      </c>
      <c r="V356" s="19">
        <v>1553750</v>
      </c>
      <c r="W356" s="19">
        <v>0</v>
      </c>
      <c r="X356" s="19">
        <v>1553750</v>
      </c>
      <c r="Y356" s="20">
        <f t="shared" si="20"/>
        <v>8.3333333333333329E-2</v>
      </c>
      <c r="Z356" s="20">
        <f t="shared" si="21"/>
        <v>8.3333333333333329E-2</v>
      </c>
      <c r="AA356" s="20">
        <f t="shared" si="22"/>
        <v>0</v>
      </c>
      <c r="AB356" s="21">
        <f t="shared" si="23"/>
        <v>8.3333333333333329E-2</v>
      </c>
    </row>
    <row r="357" spans="1:28" ht="30" outlineLevel="2" x14ac:dyDescent="0.25">
      <c r="A357" s="15" t="s">
        <v>312</v>
      </c>
      <c r="B357" s="16" t="s">
        <v>30</v>
      </c>
      <c r="C357" s="16" t="s">
        <v>64</v>
      </c>
      <c r="D357" s="16" t="s">
        <v>223</v>
      </c>
      <c r="E357" s="16"/>
      <c r="F357" s="16" t="s">
        <v>33</v>
      </c>
      <c r="G357" s="16">
        <v>1120</v>
      </c>
      <c r="H357" s="16">
        <v>3480</v>
      </c>
      <c r="I357" s="17" t="s">
        <v>224</v>
      </c>
      <c r="J357" s="19">
        <v>30400000</v>
      </c>
      <c r="K357" s="19">
        <v>30400000</v>
      </c>
      <c r="L357" s="19">
        <v>0</v>
      </c>
      <c r="M357" s="19">
        <v>-5000000</v>
      </c>
      <c r="N357" s="19">
        <v>0</v>
      </c>
      <c r="O357" s="19">
        <v>25400000</v>
      </c>
      <c r="P357" s="19">
        <v>0</v>
      </c>
      <c r="Q357" s="19">
        <v>4438604</v>
      </c>
      <c r="R357" s="19">
        <v>0</v>
      </c>
      <c r="S357" s="19">
        <v>2503724.0499999998</v>
      </c>
      <c r="T357" s="19">
        <v>2503724.0499999998</v>
      </c>
      <c r="U357" s="19">
        <v>57671.95</v>
      </c>
      <c r="V357" s="19">
        <v>23457671.949999999</v>
      </c>
      <c r="W357" s="19">
        <v>0</v>
      </c>
      <c r="X357" s="19">
        <v>18457671.949999999</v>
      </c>
      <c r="Y357" s="20">
        <f t="shared" si="20"/>
        <v>8.2359343749999994E-2</v>
      </c>
      <c r="Z357" s="20">
        <f t="shared" si="21"/>
        <v>9.8571812992125973E-2</v>
      </c>
      <c r="AA357" s="20">
        <f t="shared" si="22"/>
        <v>0.17474818897637795</v>
      </c>
      <c r="AB357" s="21">
        <f t="shared" si="23"/>
        <v>0.27332000196850392</v>
      </c>
    </row>
    <row r="358" spans="1:28" outlineLevel="1" x14ac:dyDescent="0.25">
      <c r="A358" s="37"/>
      <c r="B358" s="37"/>
      <c r="C358" s="37"/>
      <c r="D358" s="45" t="s">
        <v>517</v>
      </c>
      <c r="E358" s="37"/>
      <c r="F358" s="37"/>
      <c r="G358" s="37"/>
      <c r="H358" s="37"/>
      <c r="I358" s="38"/>
      <c r="J358" s="39">
        <f>SUBTOTAL(9,J356:J357)</f>
        <v>32095000</v>
      </c>
      <c r="K358" s="40">
        <f>SUBTOTAL(9,K356:K357)</f>
        <v>32095000</v>
      </c>
      <c r="L358" s="40">
        <f>SUBTOTAL(9,L356:L357)</f>
        <v>0</v>
      </c>
      <c r="M358" s="40">
        <f>SUBTOTAL(9,M356:M357)</f>
        <v>-5000000</v>
      </c>
      <c r="N358" s="40">
        <f>SUBTOTAL(9,N356:N357)</f>
        <v>0</v>
      </c>
      <c r="O358" s="40">
        <f>SUBTOTAL(9,O356:O357)</f>
        <v>27095000</v>
      </c>
      <c r="P358" s="40">
        <f>SUBTOTAL(9,P356:P357)</f>
        <v>0</v>
      </c>
      <c r="Q358" s="40">
        <f>SUBTOTAL(9,Q356:Q357)</f>
        <v>4438604</v>
      </c>
      <c r="R358" s="40">
        <f>SUBTOTAL(9,R356:R357)</f>
        <v>0</v>
      </c>
      <c r="S358" s="40">
        <f>SUBTOTAL(9,S356:S357)</f>
        <v>2644974.0499999998</v>
      </c>
      <c r="T358" s="40">
        <f>SUBTOTAL(9,T356:T357)</f>
        <v>2644974.0499999998</v>
      </c>
      <c r="U358" s="40">
        <f>SUBTOTAL(9,U356:U357)</f>
        <v>340171.95</v>
      </c>
      <c r="V358" s="40">
        <f>SUBTOTAL(9,V356:V357)</f>
        <v>25011421.949999999</v>
      </c>
      <c r="W358" s="40">
        <f>SUBTOTAL(9,W356:W357)</f>
        <v>0</v>
      </c>
      <c r="X358" s="40">
        <f>SUBTOTAL(9,X356:X357)</f>
        <v>20011421.949999999</v>
      </c>
      <c r="Y358" s="41">
        <f t="shared" si="20"/>
        <v>8.2410782053279327E-2</v>
      </c>
      <c r="Z358" s="41">
        <f t="shared" si="21"/>
        <v>9.7618529248938907E-2</v>
      </c>
      <c r="AA358" s="41">
        <f t="shared" si="22"/>
        <v>0.16381634988005167</v>
      </c>
      <c r="AB358" s="41">
        <f t="shared" si="23"/>
        <v>0.26143487912899055</v>
      </c>
    </row>
    <row r="359" spans="1:28" ht="30" outlineLevel="2" x14ac:dyDescent="0.25">
      <c r="A359" s="15" t="s">
        <v>198</v>
      </c>
      <c r="B359" s="16" t="s">
        <v>30</v>
      </c>
      <c r="C359" s="16" t="s">
        <v>64</v>
      </c>
      <c r="D359" s="16" t="s">
        <v>225</v>
      </c>
      <c r="E359" s="16"/>
      <c r="F359" s="16" t="s">
        <v>33</v>
      </c>
      <c r="G359" s="16">
        <v>1120</v>
      </c>
      <c r="H359" s="16">
        <v>3480</v>
      </c>
      <c r="I359" s="17" t="s">
        <v>226</v>
      </c>
      <c r="J359" s="19">
        <v>175000000</v>
      </c>
      <c r="K359" s="19">
        <v>175000000</v>
      </c>
      <c r="L359" s="19">
        <v>0</v>
      </c>
      <c r="M359" s="19">
        <v>0</v>
      </c>
      <c r="N359" s="19">
        <v>0</v>
      </c>
      <c r="O359" s="19">
        <v>175000000</v>
      </c>
      <c r="P359" s="19">
        <v>0</v>
      </c>
      <c r="Q359" s="19">
        <v>49939992.649999999</v>
      </c>
      <c r="R359" s="19">
        <v>0</v>
      </c>
      <c r="S359" s="19">
        <v>16392084.09</v>
      </c>
      <c r="T359" s="19">
        <v>15071115.279999999</v>
      </c>
      <c r="U359" s="19">
        <v>1267923.26</v>
      </c>
      <c r="V359" s="19">
        <v>108667923.26000001</v>
      </c>
      <c r="W359" s="19">
        <v>0</v>
      </c>
      <c r="X359" s="19">
        <v>108667923.25999999</v>
      </c>
      <c r="Y359" s="20">
        <f t="shared" si="20"/>
        <v>9.3669051942857143E-2</v>
      </c>
      <c r="Z359" s="20">
        <f t="shared" si="21"/>
        <v>9.3669051942857143E-2</v>
      </c>
      <c r="AA359" s="20">
        <f t="shared" si="22"/>
        <v>0.28537138657142858</v>
      </c>
      <c r="AB359" s="21">
        <f t="shared" si="23"/>
        <v>0.3790404385142857</v>
      </c>
    </row>
    <row r="360" spans="1:28" outlineLevel="1" x14ac:dyDescent="0.25">
      <c r="A360" s="37"/>
      <c r="B360" s="37"/>
      <c r="C360" s="37"/>
      <c r="D360" s="45" t="s">
        <v>518</v>
      </c>
      <c r="E360" s="37"/>
      <c r="F360" s="37"/>
      <c r="G360" s="37"/>
      <c r="H360" s="37"/>
      <c r="I360" s="38"/>
      <c r="J360" s="39">
        <f>SUBTOTAL(9,J359:J359)</f>
        <v>175000000</v>
      </c>
      <c r="K360" s="40">
        <f>SUBTOTAL(9,K359:K359)</f>
        <v>175000000</v>
      </c>
      <c r="L360" s="40">
        <f>SUBTOTAL(9,L359:L359)</f>
        <v>0</v>
      </c>
      <c r="M360" s="40">
        <f>SUBTOTAL(9,M359:M359)</f>
        <v>0</v>
      </c>
      <c r="N360" s="40">
        <f>SUBTOTAL(9,N359:N359)</f>
        <v>0</v>
      </c>
      <c r="O360" s="40">
        <f>SUBTOTAL(9,O359:O359)</f>
        <v>175000000</v>
      </c>
      <c r="P360" s="40">
        <f>SUBTOTAL(9,P359:P359)</f>
        <v>0</v>
      </c>
      <c r="Q360" s="40">
        <f>SUBTOTAL(9,Q359:Q359)</f>
        <v>49939992.649999999</v>
      </c>
      <c r="R360" s="40">
        <f>SUBTOTAL(9,R359:R359)</f>
        <v>0</v>
      </c>
      <c r="S360" s="40">
        <f>SUBTOTAL(9,S359:S359)</f>
        <v>16392084.09</v>
      </c>
      <c r="T360" s="40">
        <f>SUBTOTAL(9,T359:T359)</f>
        <v>15071115.279999999</v>
      </c>
      <c r="U360" s="40">
        <f>SUBTOTAL(9,U359:U359)</f>
        <v>1267923.26</v>
      </c>
      <c r="V360" s="40">
        <f>SUBTOTAL(9,V359:V359)</f>
        <v>108667923.26000001</v>
      </c>
      <c r="W360" s="40">
        <f>SUBTOTAL(9,W359:W359)</f>
        <v>0</v>
      </c>
      <c r="X360" s="40">
        <f>SUBTOTAL(9,X359:X359)</f>
        <v>108667923.25999999</v>
      </c>
      <c r="Y360" s="41">
        <f t="shared" si="20"/>
        <v>9.3669051942857143E-2</v>
      </c>
      <c r="Z360" s="41">
        <f t="shared" si="21"/>
        <v>9.3669051942857143E-2</v>
      </c>
      <c r="AA360" s="41">
        <f t="shared" si="22"/>
        <v>0.28537138657142858</v>
      </c>
      <c r="AB360" s="41">
        <f t="shared" si="23"/>
        <v>0.3790404385142857</v>
      </c>
    </row>
    <row r="361" spans="1:28" ht="30" outlineLevel="2" x14ac:dyDescent="0.25">
      <c r="A361" s="15" t="s">
        <v>198</v>
      </c>
      <c r="B361" s="16" t="s">
        <v>30</v>
      </c>
      <c r="C361" s="16" t="s">
        <v>64</v>
      </c>
      <c r="D361" s="16" t="s">
        <v>227</v>
      </c>
      <c r="E361" s="16"/>
      <c r="F361" s="16" t="s">
        <v>33</v>
      </c>
      <c r="G361" s="16">
        <v>1120</v>
      </c>
      <c r="H361" s="16">
        <v>3480</v>
      </c>
      <c r="I361" s="17" t="s">
        <v>228</v>
      </c>
      <c r="J361" s="19">
        <v>80425470</v>
      </c>
      <c r="K361" s="19">
        <v>80425470</v>
      </c>
      <c r="L361" s="19">
        <v>0</v>
      </c>
      <c r="M361" s="19">
        <v>0</v>
      </c>
      <c r="N361" s="19">
        <v>0</v>
      </c>
      <c r="O361" s="19">
        <v>80425470</v>
      </c>
      <c r="P361" s="19">
        <v>0</v>
      </c>
      <c r="Q361" s="19">
        <v>19584168.969999999</v>
      </c>
      <c r="R361" s="19">
        <v>0</v>
      </c>
      <c r="S361" s="19">
        <v>19320099.129999999</v>
      </c>
      <c r="T361" s="19">
        <v>14294893.789999999</v>
      </c>
      <c r="U361" s="19">
        <v>690838.9</v>
      </c>
      <c r="V361" s="19">
        <v>41521201.899999999</v>
      </c>
      <c r="W361" s="19">
        <v>0</v>
      </c>
      <c r="X361" s="19">
        <v>41521201.900000006</v>
      </c>
      <c r="Y361" s="20">
        <f t="shared" si="20"/>
        <v>0.24022363972507713</v>
      </c>
      <c r="Z361" s="20">
        <f t="shared" si="21"/>
        <v>0.24022363972507713</v>
      </c>
      <c r="AA361" s="20">
        <f t="shared" si="22"/>
        <v>0.24350705031627418</v>
      </c>
      <c r="AB361" s="21">
        <f t="shared" si="23"/>
        <v>0.48373069004135127</v>
      </c>
    </row>
    <row r="362" spans="1:28" ht="30" outlineLevel="2" x14ac:dyDescent="0.25">
      <c r="A362" s="15" t="s">
        <v>262</v>
      </c>
      <c r="B362" s="16" t="s">
        <v>263</v>
      </c>
      <c r="C362" s="16" t="s">
        <v>64</v>
      </c>
      <c r="D362" s="16" t="s">
        <v>227</v>
      </c>
      <c r="E362" s="16"/>
      <c r="F362" s="16" t="s">
        <v>33</v>
      </c>
      <c r="G362" s="16">
        <v>1120</v>
      </c>
      <c r="H362" s="16">
        <v>3480</v>
      </c>
      <c r="I362" s="17" t="s">
        <v>228</v>
      </c>
      <c r="J362" s="19">
        <v>200000</v>
      </c>
      <c r="K362" s="19">
        <v>200000</v>
      </c>
      <c r="L362" s="19">
        <v>0</v>
      </c>
      <c r="M362" s="19">
        <v>0</v>
      </c>
      <c r="N362" s="19">
        <v>0</v>
      </c>
      <c r="O362" s="19">
        <v>200000</v>
      </c>
      <c r="P362" s="19">
        <v>0</v>
      </c>
      <c r="Q362" s="19">
        <v>0</v>
      </c>
      <c r="R362" s="19">
        <v>0</v>
      </c>
      <c r="S362" s="19">
        <v>0</v>
      </c>
      <c r="T362" s="19">
        <v>0</v>
      </c>
      <c r="U362" s="19">
        <v>50000</v>
      </c>
      <c r="V362" s="19">
        <v>200000</v>
      </c>
      <c r="W362" s="19">
        <v>0</v>
      </c>
      <c r="X362" s="19">
        <v>200000</v>
      </c>
      <c r="Y362" s="20">
        <f t="shared" si="20"/>
        <v>0</v>
      </c>
      <c r="Z362" s="20">
        <f t="shared" si="21"/>
        <v>0</v>
      </c>
      <c r="AA362" s="20">
        <f t="shared" si="22"/>
        <v>0</v>
      </c>
      <c r="AB362" s="21">
        <f t="shared" si="23"/>
        <v>0</v>
      </c>
    </row>
    <row r="363" spans="1:28" ht="30" outlineLevel="2" x14ac:dyDescent="0.25">
      <c r="A363" s="15" t="s">
        <v>262</v>
      </c>
      <c r="B363" s="16" t="s">
        <v>288</v>
      </c>
      <c r="C363" s="16" t="s">
        <v>64</v>
      </c>
      <c r="D363" s="16" t="s">
        <v>227</v>
      </c>
      <c r="E363" s="16"/>
      <c r="F363" s="16" t="s">
        <v>33</v>
      </c>
      <c r="G363" s="16">
        <v>1120</v>
      </c>
      <c r="H363" s="16">
        <v>3480</v>
      </c>
      <c r="I363" s="17" t="s">
        <v>228</v>
      </c>
      <c r="J363" s="19">
        <v>28400000</v>
      </c>
      <c r="K363" s="19">
        <v>28400000</v>
      </c>
      <c r="L363" s="19">
        <v>0</v>
      </c>
      <c r="M363" s="19">
        <v>0</v>
      </c>
      <c r="N363" s="19">
        <v>0</v>
      </c>
      <c r="O363" s="19">
        <v>28400000</v>
      </c>
      <c r="P363" s="19">
        <v>0</v>
      </c>
      <c r="Q363" s="19">
        <v>0</v>
      </c>
      <c r="R363" s="19">
        <v>0</v>
      </c>
      <c r="S363" s="19">
        <v>0</v>
      </c>
      <c r="T363" s="19">
        <v>0</v>
      </c>
      <c r="U363" s="19">
        <v>7100000</v>
      </c>
      <c r="V363" s="19">
        <v>28400000</v>
      </c>
      <c r="W363" s="19">
        <v>0</v>
      </c>
      <c r="X363" s="19">
        <v>28400000</v>
      </c>
      <c r="Y363" s="20">
        <f t="shared" si="20"/>
        <v>0</v>
      </c>
      <c r="Z363" s="20">
        <f t="shared" si="21"/>
        <v>0</v>
      </c>
      <c r="AA363" s="20">
        <f t="shared" si="22"/>
        <v>0</v>
      </c>
      <c r="AB363" s="21">
        <f t="shared" si="23"/>
        <v>0</v>
      </c>
    </row>
    <row r="364" spans="1:28" ht="30" outlineLevel="2" x14ac:dyDescent="0.25">
      <c r="A364" s="15" t="s">
        <v>303</v>
      </c>
      <c r="B364" s="16" t="s">
        <v>30</v>
      </c>
      <c r="C364" s="16" t="s">
        <v>64</v>
      </c>
      <c r="D364" s="16" t="s">
        <v>227</v>
      </c>
      <c r="E364" s="16"/>
      <c r="F364" s="16" t="s">
        <v>33</v>
      </c>
      <c r="G364" s="16">
        <v>1120</v>
      </c>
      <c r="H364" s="16">
        <v>3480</v>
      </c>
      <c r="I364" s="17" t="s">
        <v>228</v>
      </c>
      <c r="J364" s="19">
        <v>158370065</v>
      </c>
      <c r="K364" s="19">
        <v>158370065</v>
      </c>
      <c r="L364" s="19">
        <v>0</v>
      </c>
      <c r="M364" s="19">
        <v>0</v>
      </c>
      <c r="N364" s="19">
        <v>0</v>
      </c>
      <c r="O364" s="19">
        <v>158370065</v>
      </c>
      <c r="P364" s="19">
        <v>82685150</v>
      </c>
      <c r="Q364" s="19">
        <v>0</v>
      </c>
      <c r="R364" s="19">
        <v>0</v>
      </c>
      <c r="S364" s="19">
        <v>0</v>
      </c>
      <c r="T364" s="19">
        <v>0</v>
      </c>
      <c r="U364" s="19">
        <v>75684915</v>
      </c>
      <c r="V364" s="19">
        <v>75684915</v>
      </c>
      <c r="W364" s="19">
        <v>0</v>
      </c>
      <c r="X364" s="19">
        <v>75684915</v>
      </c>
      <c r="Y364" s="20">
        <f t="shared" si="20"/>
        <v>0</v>
      </c>
      <c r="Z364" s="20">
        <f t="shared" si="21"/>
        <v>0</v>
      </c>
      <c r="AA364" s="20">
        <f t="shared" si="22"/>
        <v>0.52210087809208139</v>
      </c>
      <c r="AB364" s="21">
        <f t="shared" si="23"/>
        <v>0.52210087809208139</v>
      </c>
    </row>
    <row r="365" spans="1:28" ht="30" outlineLevel="2" x14ac:dyDescent="0.25">
      <c r="A365" s="15" t="s">
        <v>312</v>
      </c>
      <c r="B365" s="16" t="s">
        <v>30</v>
      </c>
      <c r="C365" s="16" t="s">
        <v>64</v>
      </c>
      <c r="D365" s="16" t="s">
        <v>227</v>
      </c>
      <c r="E365" s="16"/>
      <c r="F365" s="16" t="s">
        <v>33</v>
      </c>
      <c r="G365" s="16">
        <v>1120</v>
      </c>
      <c r="H365" s="16">
        <v>3480</v>
      </c>
      <c r="I365" s="17" t="s">
        <v>228</v>
      </c>
      <c r="J365" s="19">
        <v>114000000</v>
      </c>
      <c r="K365" s="19">
        <v>114000000</v>
      </c>
      <c r="L365" s="19">
        <v>0</v>
      </c>
      <c r="M365" s="19">
        <v>0</v>
      </c>
      <c r="N365" s="19">
        <v>0</v>
      </c>
      <c r="O365" s="19">
        <v>114000000</v>
      </c>
      <c r="P365" s="19">
        <v>0</v>
      </c>
      <c r="Q365" s="19">
        <v>54824705.009999998</v>
      </c>
      <c r="R365" s="19">
        <v>3562325</v>
      </c>
      <c r="S365" s="19">
        <v>21514481.649999999</v>
      </c>
      <c r="T365" s="19">
        <v>21514481.649999999</v>
      </c>
      <c r="U365" s="19">
        <v>18488.34</v>
      </c>
      <c r="V365" s="19">
        <v>34098488.340000004</v>
      </c>
      <c r="W365" s="19">
        <v>0</v>
      </c>
      <c r="X365" s="19">
        <v>34098488.340000004</v>
      </c>
      <c r="Y365" s="20">
        <f t="shared" si="20"/>
        <v>0.18872352324561403</v>
      </c>
      <c r="Z365" s="20">
        <f t="shared" si="21"/>
        <v>0.18872352324561403</v>
      </c>
      <c r="AA365" s="20">
        <f t="shared" si="22"/>
        <v>0.51216692991228063</v>
      </c>
      <c r="AB365" s="21">
        <f t="shared" si="23"/>
        <v>0.70089045315789467</v>
      </c>
    </row>
    <row r="366" spans="1:28" outlineLevel="1" x14ac:dyDescent="0.25">
      <c r="A366" s="37"/>
      <c r="B366" s="37"/>
      <c r="C366" s="37"/>
      <c r="D366" s="45" t="s">
        <v>519</v>
      </c>
      <c r="E366" s="37"/>
      <c r="F366" s="37"/>
      <c r="G366" s="37"/>
      <c r="H366" s="37"/>
      <c r="I366" s="38"/>
      <c r="J366" s="39">
        <f>SUBTOTAL(9,J361:J365)</f>
        <v>381395535</v>
      </c>
      <c r="K366" s="40">
        <f>SUBTOTAL(9,K361:K365)</f>
        <v>381395535</v>
      </c>
      <c r="L366" s="40">
        <f>SUBTOTAL(9,L361:L365)</f>
        <v>0</v>
      </c>
      <c r="M366" s="40">
        <f>SUBTOTAL(9,M361:M365)</f>
        <v>0</v>
      </c>
      <c r="N366" s="40">
        <f>SUBTOTAL(9,N361:N365)</f>
        <v>0</v>
      </c>
      <c r="O366" s="40">
        <f>SUBTOTAL(9,O361:O365)</f>
        <v>381395535</v>
      </c>
      <c r="P366" s="40">
        <f>SUBTOTAL(9,P361:P365)</f>
        <v>82685150</v>
      </c>
      <c r="Q366" s="40">
        <f>SUBTOTAL(9,Q361:Q365)</f>
        <v>74408873.979999989</v>
      </c>
      <c r="R366" s="40">
        <f>SUBTOTAL(9,R361:R365)</f>
        <v>3562325</v>
      </c>
      <c r="S366" s="40">
        <f>SUBTOTAL(9,S361:S365)</f>
        <v>40834580.780000001</v>
      </c>
      <c r="T366" s="40">
        <f>SUBTOTAL(9,T361:T365)</f>
        <v>35809375.439999998</v>
      </c>
      <c r="U366" s="40">
        <f>SUBTOTAL(9,U361:U365)</f>
        <v>83544242.24000001</v>
      </c>
      <c r="V366" s="40">
        <f>SUBTOTAL(9,V361:V365)</f>
        <v>179904605.24000001</v>
      </c>
      <c r="W366" s="40">
        <f>SUBTOTAL(9,W361:W365)</f>
        <v>0</v>
      </c>
      <c r="X366" s="40">
        <f>SUBTOTAL(9,X361:X365)</f>
        <v>179904605.24000001</v>
      </c>
      <c r="Y366" s="41">
        <f t="shared" si="20"/>
        <v>0.10706622661432048</v>
      </c>
      <c r="Z366" s="41">
        <f t="shared" si="21"/>
        <v>0.10706622661432048</v>
      </c>
      <c r="AA366" s="41">
        <f t="shared" si="22"/>
        <v>0.42123290452259748</v>
      </c>
      <c r="AB366" s="41">
        <f t="shared" si="23"/>
        <v>0.52829913113691795</v>
      </c>
    </row>
    <row r="367" spans="1:28" ht="30" outlineLevel="2" x14ac:dyDescent="0.25">
      <c r="A367" s="15" t="s">
        <v>198</v>
      </c>
      <c r="B367" s="16" t="s">
        <v>30</v>
      </c>
      <c r="C367" s="16" t="s">
        <v>64</v>
      </c>
      <c r="D367" s="16" t="s">
        <v>229</v>
      </c>
      <c r="E367" s="16"/>
      <c r="F367" s="16" t="s">
        <v>33</v>
      </c>
      <c r="G367" s="16">
        <v>1120</v>
      </c>
      <c r="H367" s="16">
        <v>3480</v>
      </c>
      <c r="I367" s="17" t="s">
        <v>230</v>
      </c>
      <c r="J367" s="19">
        <v>58825357</v>
      </c>
      <c r="K367" s="19">
        <v>58825357</v>
      </c>
      <c r="L367" s="19">
        <v>0</v>
      </c>
      <c r="M367" s="19">
        <v>-6000000</v>
      </c>
      <c r="N367" s="19">
        <v>0</v>
      </c>
      <c r="O367" s="19">
        <v>52825357</v>
      </c>
      <c r="P367" s="19">
        <v>14061700.880000001</v>
      </c>
      <c r="Q367" s="19">
        <v>0</v>
      </c>
      <c r="R367" s="19">
        <v>0</v>
      </c>
      <c r="S367" s="19">
        <v>746647.5</v>
      </c>
      <c r="T367" s="19">
        <v>746647.5</v>
      </c>
      <c r="U367" s="19">
        <v>12102853.619999999</v>
      </c>
      <c r="V367" s="19">
        <v>44017008.619999997</v>
      </c>
      <c r="W367" s="19">
        <v>0</v>
      </c>
      <c r="X367" s="19">
        <v>38017008.619999997</v>
      </c>
      <c r="Y367" s="20">
        <f t="shared" si="20"/>
        <v>1.2692613153201943E-2</v>
      </c>
      <c r="Z367" s="20">
        <f t="shared" si="21"/>
        <v>1.4134263209995912E-2</v>
      </c>
      <c r="AA367" s="20">
        <f t="shared" si="22"/>
        <v>0.26619225460227369</v>
      </c>
      <c r="AB367" s="21">
        <f t="shared" si="23"/>
        <v>0.28032651781226958</v>
      </c>
    </row>
    <row r="368" spans="1:28" ht="30" outlineLevel="2" x14ac:dyDescent="0.25">
      <c r="A368" s="15" t="s">
        <v>262</v>
      </c>
      <c r="B368" s="16" t="s">
        <v>288</v>
      </c>
      <c r="C368" s="16" t="s">
        <v>64</v>
      </c>
      <c r="D368" s="16" t="s">
        <v>229</v>
      </c>
      <c r="E368" s="16"/>
      <c r="F368" s="16" t="s">
        <v>33</v>
      </c>
      <c r="G368" s="16">
        <v>1120</v>
      </c>
      <c r="H368" s="16">
        <v>3480</v>
      </c>
      <c r="I368" s="17" t="s">
        <v>230</v>
      </c>
      <c r="J368" s="19">
        <v>10000000</v>
      </c>
      <c r="K368" s="19">
        <v>10000000</v>
      </c>
      <c r="L368" s="19">
        <v>0</v>
      </c>
      <c r="M368" s="19">
        <v>0</v>
      </c>
      <c r="N368" s="19">
        <v>0</v>
      </c>
      <c r="O368" s="19">
        <v>10000000</v>
      </c>
      <c r="P368" s="19">
        <v>0</v>
      </c>
      <c r="Q368" s="19">
        <v>0</v>
      </c>
      <c r="R368" s="19">
        <v>0</v>
      </c>
      <c r="S368" s="19">
        <v>0</v>
      </c>
      <c r="T368" s="19">
        <v>0</v>
      </c>
      <c r="U368" s="19">
        <v>2500000</v>
      </c>
      <c r="V368" s="19">
        <v>10000000</v>
      </c>
      <c r="W368" s="19">
        <v>0</v>
      </c>
      <c r="X368" s="19">
        <v>10000000</v>
      </c>
      <c r="Y368" s="20">
        <f t="shared" si="20"/>
        <v>0</v>
      </c>
      <c r="Z368" s="20">
        <f t="shared" si="21"/>
        <v>0</v>
      </c>
      <c r="AA368" s="20">
        <f t="shared" si="22"/>
        <v>0</v>
      </c>
      <c r="AB368" s="21">
        <f t="shared" si="23"/>
        <v>0</v>
      </c>
    </row>
    <row r="369" spans="1:28" ht="30" outlineLevel="2" x14ac:dyDescent="0.25">
      <c r="A369" s="15" t="s">
        <v>303</v>
      </c>
      <c r="B369" s="16" t="s">
        <v>30</v>
      </c>
      <c r="C369" s="16" t="s">
        <v>64</v>
      </c>
      <c r="D369" s="16" t="s">
        <v>229</v>
      </c>
      <c r="E369" s="16"/>
      <c r="F369" s="16" t="s">
        <v>33</v>
      </c>
      <c r="G369" s="16">
        <v>1120</v>
      </c>
      <c r="H369" s="16">
        <v>3480</v>
      </c>
      <c r="I369" s="17" t="s">
        <v>230</v>
      </c>
      <c r="J369" s="19">
        <v>43317284</v>
      </c>
      <c r="K369" s="19">
        <v>43317284</v>
      </c>
      <c r="L369" s="19">
        <v>0</v>
      </c>
      <c r="M369" s="19">
        <v>0</v>
      </c>
      <c r="N369" s="19">
        <v>0</v>
      </c>
      <c r="O369" s="19">
        <v>43317284</v>
      </c>
      <c r="P369" s="19">
        <v>2257475.16</v>
      </c>
      <c r="Q369" s="19">
        <v>3965872.53</v>
      </c>
      <c r="R369" s="19">
        <v>0</v>
      </c>
      <c r="S369" s="19">
        <v>0</v>
      </c>
      <c r="T369" s="19">
        <v>0</v>
      </c>
      <c r="U369" s="19">
        <v>32222360.309999999</v>
      </c>
      <c r="V369" s="19">
        <v>37093936.310000002</v>
      </c>
      <c r="W369" s="19">
        <v>0</v>
      </c>
      <c r="X369" s="19">
        <v>37093936.310000002</v>
      </c>
      <c r="Y369" s="20">
        <f t="shared" si="20"/>
        <v>0</v>
      </c>
      <c r="Z369" s="20">
        <f t="shared" si="21"/>
        <v>0</v>
      </c>
      <c r="AA369" s="20">
        <f t="shared" si="22"/>
        <v>0.14366892647286011</v>
      </c>
      <c r="AB369" s="21">
        <f t="shared" si="23"/>
        <v>0.14366892647286011</v>
      </c>
    </row>
    <row r="370" spans="1:28" ht="30" outlineLevel="2" x14ac:dyDescent="0.25">
      <c r="A370" s="15" t="s">
        <v>312</v>
      </c>
      <c r="B370" s="16" t="s">
        <v>30</v>
      </c>
      <c r="C370" s="16" t="s">
        <v>64</v>
      </c>
      <c r="D370" s="16" t="s">
        <v>229</v>
      </c>
      <c r="E370" s="16"/>
      <c r="F370" s="16" t="s">
        <v>33</v>
      </c>
      <c r="G370" s="16">
        <v>1120</v>
      </c>
      <c r="H370" s="16">
        <v>3480</v>
      </c>
      <c r="I370" s="17" t="s">
        <v>230</v>
      </c>
      <c r="J370" s="19">
        <v>37832400</v>
      </c>
      <c r="K370" s="19">
        <v>37832400</v>
      </c>
      <c r="L370" s="19">
        <v>0</v>
      </c>
      <c r="M370" s="19">
        <v>0</v>
      </c>
      <c r="N370" s="19">
        <v>0</v>
      </c>
      <c r="O370" s="19">
        <v>37832400</v>
      </c>
      <c r="P370" s="19">
        <v>0</v>
      </c>
      <c r="Q370" s="19">
        <v>17822360</v>
      </c>
      <c r="R370" s="19">
        <v>5009290</v>
      </c>
      <c r="S370" s="19">
        <v>0</v>
      </c>
      <c r="T370" s="19">
        <v>0</v>
      </c>
      <c r="U370" s="19">
        <v>750</v>
      </c>
      <c r="V370" s="19">
        <v>15000750</v>
      </c>
      <c r="W370" s="19">
        <v>0</v>
      </c>
      <c r="X370" s="19">
        <v>15000750</v>
      </c>
      <c r="Y370" s="20">
        <f t="shared" si="20"/>
        <v>0</v>
      </c>
      <c r="Z370" s="20">
        <f t="shared" si="21"/>
        <v>0</v>
      </c>
      <c r="AA370" s="20">
        <f t="shared" si="22"/>
        <v>0.603494623655914</v>
      </c>
      <c r="AB370" s="21">
        <f t="shared" si="23"/>
        <v>0.603494623655914</v>
      </c>
    </row>
    <row r="371" spans="1:28" outlineLevel="1" x14ac:dyDescent="0.25">
      <c r="A371" s="37"/>
      <c r="B371" s="37"/>
      <c r="C371" s="37"/>
      <c r="D371" s="45" t="s">
        <v>520</v>
      </c>
      <c r="E371" s="37"/>
      <c r="F371" s="37"/>
      <c r="G371" s="37"/>
      <c r="H371" s="37"/>
      <c r="I371" s="38"/>
      <c r="J371" s="39">
        <f>SUBTOTAL(9,J367:J370)</f>
        <v>149975041</v>
      </c>
      <c r="K371" s="40">
        <f>SUBTOTAL(9,K367:K370)</f>
        <v>149975041</v>
      </c>
      <c r="L371" s="40">
        <f>SUBTOTAL(9,L367:L370)</f>
        <v>0</v>
      </c>
      <c r="M371" s="40">
        <f>SUBTOTAL(9,M367:M370)</f>
        <v>-6000000</v>
      </c>
      <c r="N371" s="40">
        <f>SUBTOTAL(9,N367:N370)</f>
        <v>0</v>
      </c>
      <c r="O371" s="40">
        <f>SUBTOTAL(9,O367:O370)</f>
        <v>143975041</v>
      </c>
      <c r="P371" s="40">
        <f>SUBTOTAL(9,P367:P370)</f>
        <v>16319176.040000001</v>
      </c>
      <c r="Q371" s="40">
        <f>SUBTOTAL(9,Q367:Q370)</f>
        <v>21788232.530000001</v>
      </c>
      <c r="R371" s="40">
        <f>SUBTOTAL(9,R367:R370)</f>
        <v>5009290</v>
      </c>
      <c r="S371" s="40">
        <f>SUBTOTAL(9,S367:S370)</f>
        <v>746647.5</v>
      </c>
      <c r="T371" s="40">
        <f>SUBTOTAL(9,T367:T370)</f>
        <v>746647.5</v>
      </c>
      <c r="U371" s="40">
        <f>SUBTOTAL(9,U367:U370)</f>
        <v>46825963.93</v>
      </c>
      <c r="V371" s="40">
        <f>SUBTOTAL(9,V367:V370)</f>
        <v>106111694.93000001</v>
      </c>
      <c r="W371" s="40">
        <f>SUBTOTAL(9,W367:W370)</f>
        <v>0</v>
      </c>
      <c r="X371" s="40">
        <f>SUBTOTAL(9,X367:X370)</f>
        <v>100111694.93000001</v>
      </c>
      <c r="Y371" s="41">
        <f t="shared" si="20"/>
        <v>4.9784783856135105E-3</v>
      </c>
      <c r="Z371" s="41">
        <f t="shared" si="21"/>
        <v>5.1859509454836687E-3</v>
      </c>
      <c r="AA371" s="41">
        <f t="shared" si="22"/>
        <v>0.29947342449445802</v>
      </c>
      <c r="AB371" s="41">
        <f t="shared" si="23"/>
        <v>0.3046593754399417</v>
      </c>
    </row>
    <row r="372" spans="1:28" ht="45" outlineLevel="2" x14ac:dyDescent="0.25">
      <c r="A372" s="15" t="s">
        <v>29</v>
      </c>
      <c r="B372" s="16" t="s">
        <v>30</v>
      </c>
      <c r="C372" s="16" t="s">
        <v>64</v>
      </c>
      <c r="D372" s="16" t="s">
        <v>93</v>
      </c>
      <c r="E372" s="16"/>
      <c r="F372" s="16" t="s">
        <v>33</v>
      </c>
      <c r="G372" s="16">
        <v>1120</v>
      </c>
      <c r="H372" s="16">
        <v>3480</v>
      </c>
      <c r="I372" s="17" t="s">
        <v>94</v>
      </c>
      <c r="J372" s="19">
        <v>69393800</v>
      </c>
      <c r="K372" s="19">
        <v>69393800</v>
      </c>
      <c r="L372" s="19">
        <v>0</v>
      </c>
      <c r="M372" s="19">
        <v>0</v>
      </c>
      <c r="N372" s="19">
        <v>0</v>
      </c>
      <c r="O372" s="19">
        <v>69393800</v>
      </c>
      <c r="P372" s="19">
        <v>0</v>
      </c>
      <c r="Q372" s="19">
        <v>0</v>
      </c>
      <c r="R372" s="19">
        <v>0</v>
      </c>
      <c r="S372" s="19">
        <v>0</v>
      </c>
      <c r="T372" s="19">
        <v>0</v>
      </c>
      <c r="U372" s="19">
        <v>65000000</v>
      </c>
      <c r="V372" s="19">
        <v>69393800</v>
      </c>
      <c r="W372" s="19">
        <v>0</v>
      </c>
      <c r="X372" s="19">
        <v>69393800</v>
      </c>
      <c r="Y372" s="20">
        <f t="shared" si="20"/>
        <v>0</v>
      </c>
      <c r="Z372" s="20">
        <f t="shared" si="21"/>
        <v>0</v>
      </c>
      <c r="AA372" s="20">
        <f t="shared" si="22"/>
        <v>0</v>
      </c>
      <c r="AB372" s="21">
        <f t="shared" si="23"/>
        <v>0</v>
      </c>
    </row>
    <row r="373" spans="1:28" ht="45" outlineLevel="2" x14ac:dyDescent="0.25">
      <c r="A373" s="15" t="s">
        <v>198</v>
      </c>
      <c r="B373" s="16" t="s">
        <v>30</v>
      </c>
      <c r="C373" s="16" t="s">
        <v>64</v>
      </c>
      <c r="D373" s="16" t="s">
        <v>93</v>
      </c>
      <c r="E373" s="16"/>
      <c r="F373" s="16" t="s">
        <v>33</v>
      </c>
      <c r="G373" s="16">
        <v>1120</v>
      </c>
      <c r="H373" s="16">
        <v>3480</v>
      </c>
      <c r="I373" s="17" t="s">
        <v>94</v>
      </c>
      <c r="J373" s="19">
        <v>66863300</v>
      </c>
      <c r="K373" s="19">
        <v>66863300</v>
      </c>
      <c r="L373" s="19">
        <v>0</v>
      </c>
      <c r="M373" s="19">
        <v>0</v>
      </c>
      <c r="N373" s="19">
        <v>0</v>
      </c>
      <c r="O373" s="19">
        <v>66863300</v>
      </c>
      <c r="P373" s="19">
        <v>0</v>
      </c>
      <c r="Q373" s="19">
        <v>58569945.869999997</v>
      </c>
      <c r="R373" s="19">
        <v>0</v>
      </c>
      <c r="S373" s="19">
        <v>62150</v>
      </c>
      <c r="T373" s="19">
        <v>62150</v>
      </c>
      <c r="U373" s="19">
        <v>1481204.13</v>
      </c>
      <c r="V373" s="19">
        <v>8231204.1299999999</v>
      </c>
      <c r="W373" s="19">
        <v>0</v>
      </c>
      <c r="X373" s="19">
        <v>8231204.1300000027</v>
      </c>
      <c r="Y373" s="20">
        <f t="shared" si="20"/>
        <v>9.2950841493016348E-4</v>
      </c>
      <c r="Z373" s="20">
        <f t="shared" si="21"/>
        <v>9.2950841493016348E-4</v>
      </c>
      <c r="AA373" s="20">
        <f t="shared" si="22"/>
        <v>0.87596552772597225</v>
      </c>
      <c r="AB373" s="21">
        <f t="shared" si="23"/>
        <v>0.87689503614090236</v>
      </c>
    </row>
    <row r="374" spans="1:28" ht="45" outlineLevel="2" x14ac:dyDescent="0.25">
      <c r="A374" s="15" t="s">
        <v>262</v>
      </c>
      <c r="B374" s="16" t="s">
        <v>263</v>
      </c>
      <c r="C374" s="16" t="s">
        <v>64</v>
      </c>
      <c r="D374" s="16" t="s">
        <v>93</v>
      </c>
      <c r="E374" s="16"/>
      <c r="F374" s="16" t="s">
        <v>33</v>
      </c>
      <c r="G374" s="16">
        <v>1120</v>
      </c>
      <c r="H374" s="16">
        <v>3480</v>
      </c>
      <c r="I374" s="17" t="s">
        <v>94</v>
      </c>
      <c r="J374" s="19">
        <v>100000</v>
      </c>
      <c r="K374" s="19">
        <v>100000</v>
      </c>
      <c r="L374" s="19">
        <v>0</v>
      </c>
      <c r="M374" s="19">
        <v>0</v>
      </c>
      <c r="N374" s="19">
        <v>0</v>
      </c>
      <c r="O374" s="19">
        <v>100000</v>
      </c>
      <c r="P374" s="19">
        <v>0</v>
      </c>
      <c r="Q374" s="19">
        <v>0</v>
      </c>
      <c r="R374" s="19">
        <v>0</v>
      </c>
      <c r="S374" s="19">
        <v>0</v>
      </c>
      <c r="T374" s="19">
        <v>0</v>
      </c>
      <c r="U374" s="19">
        <v>25000</v>
      </c>
      <c r="V374" s="19">
        <v>100000</v>
      </c>
      <c r="W374" s="19">
        <v>0</v>
      </c>
      <c r="X374" s="19">
        <v>100000</v>
      </c>
      <c r="Y374" s="20">
        <f t="shared" si="20"/>
        <v>0</v>
      </c>
      <c r="Z374" s="20">
        <f t="shared" si="21"/>
        <v>0</v>
      </c>
      <c r="AA374" s="20">
        <f t="shared" si="22"/>
        <v>0</v>
      </c>
      <c r="AB374" s="21">
        <f t="shared" si="23"/>
        <v>0</v>
      </c>
    </row>
    <row r="375" spans="1:28" ht="45" outlineLevel="2" x14ac:dyDescent="0.25">
      <c r="A375" s="15" t="s">
        <v>262</v>
      </c>
      <c r="B375" s="16" t="s">
        <v>288</v>
      </c>
      <c r="C375" s="16" t="s">
        <v>64</v>
      </c>
      <c r="D375" s="16" t="s">
        <v>93</v>
      </c>
      <c r="E375" s="16"/>
      <c r="F375" s="16" t="s">
        <v>33</v>
      </c>
      <c r="G375" s="16">
        <v>1120</v>
      </c>
      <c r="H375" s="16">
        <v>3480</v>
      </c>
      <c r="I375" s="17" t="s">
        <v>94</v>
      </c>
      <c r="J375" s="19">
        <v>4175000</v>
      </c>
      <c r="K375" s="19">
        <v>4175000</v>
      </c>
      <c r="L375" s="19">
        <v>0</v>
      </c>
      <c r="M375" s="19">
        <v>0</v>
      </c>
      <c r="N375" s="19">
        <v>0</v>
      </c>
      <c r="O375" s="19">
        <v>4175000</v>
      </c>
      <c r="P375" s="19">
        <v>0</v>
      </c>
      <c r="Q375" s="19">
        <v>0</v>
      </c>
      <c r="R375" s="19">
        <v>0</v>
      </c>
      <c r="S375" s="19">
        <v>0</v>
      </c>
      <c r="T375" s="19">
        <v>0</v>
      </c>
      <c r="U375" s="19">
        <v>543750</v>
      </c>
      <c r="V375" s="19">
        <v>4175000</v>
      </c>
      <c r="W375" s="19">
        <v>0</v>
      </c>
      <c r="X375" s="19">
        <v>4175000</v>
      </c>
      <c r="Y375" s="20">
        <f t="shared" si="20"/>
        <v>0</v>
      </c>
      <c r="Z375" s="20">
        <f t="shared" si="21"/>
        <v>0</v>
      </c>
      <c r="AA375" s="20">
        <f t="shared" si="22"/>
        <v>0</v>
      </c>
      <c r="AB375" s="21">
        <f t="shared" si="23"/>
        <v>0</v>
      </c>
    </row>
    <row r="376" spans="1:28" ht="45" outlineLevel="2" x14ac:dyDescent="0.25">
      <c r="A376" s="15" t="s">
        <v>303</v>
      </c>
      <c r="B376" s="16" t="s">
        <v>30</v>
      </c>
      <c r="C376" s="16" t="s">
        <v>64</v>
      </c>
      <c r="D376" s="16" t="s">
        <v>93</v>
      </c>
      <c r="E376" s="16"/>
      <c r="F376" s="16" t="s">
        <v>33</v>
      </c>
      <c r="G376" s="16">
        <v>1120</v>
      </c>
      <c r="H376" s="16">
        <v>3480</v>
      </c>
      <c r="I376" s="17" t="s">
        <v>94</v>
      </c>
      <c r="J376" s="19">
        <v>308499262</v>
      </c>
      <c r="K376" s="19">
        <v>308499262</v>
      </c>
      <c r="L376" s="19">
        <v>0</v>
      </c>
      <c r="M376" s="19">
        <v>0</v>
      </c>
      <c r="N376" s="19">
        <v>0</v>
      </c>
      <c r="O376" s="19">
        <v>308499262</v>
      </c>
      <c r="P376" s="19">
        <v>96278077</v>
      </c>
      <c r="Q376" s="19">
        <v>46662442.600000001</v>
      </c>
      <c r="R376" s="19">
        <v>0</v>
      </c>
      <c r="S376" s="19">
        <v>9888630</v>
      </c>
      <c r="T376" s="19">
        <v>9888630</v>
      </c>
      <c r="U376" s="19">
        <v>35700304.399999999</v>
      </c>
      <c r="V376" s="19">
        <v>155670112.40000001</v>
      </c>
      <c r="W376" s="19">
        <v>0</v>
      </c>
      <c r="X376" s="19">
        <v>155670112.40000001</v>
      </c>
      <c r="Y376" s="20">
        <f t="shared" si="20"/>
        <v>3.2053982676950456E-2</v>
      </c>
      <c r="Z376" s="20">
        <f t="shared" si="21"/>
        <v>3.2053982676950456E-2</v>
      </c>
      <c r="AA376" s="20">
        <f t="shared" si="22"/>
        <v>0.46334152851231131</v>
      </c>
      <c r="AB376" s="21">
        <f t="shared" si="23"/>
        <v>0.49539551118926178</v>
      </c>
    </row>
    <row r="377" spans="1:28" ht="45" outlineLevel="2" x14ac:dyDescent="0.25">
      <c r="A377" s="15" t="s">
        <v>309</v>
      </c>
      <c r="B377" s="16" t="s">
        <v>30</v>
      </c>
      <c r="C377" s="16" t="s">
        <v>64</v>
      </c>
      <c r="D377" s="16" t="s">
        <v>93</v>
      </c>
      <c r="E377" s="16"/>
      <c r="F377" s="16" t="s">
        <v>33</v>
      </c>
      <c r="G377" s="16">
        <v>1120</v>
      </c>
      <c r="H377" s="16">
        <v>3480</v>
      </c>
      <c r="I377" s="17" t="s">
        <v>94</v>
      </c>
      <c r="J377" s="19">
        <v>40000000</v>
      </c>
      <c r="K377" s="19">
        <v>40000000</v>
      </c>
      <c r="L377" s="19">
        <v>0</v>
      </c>
      <c r="M377" s="19">
        <v>0</v>
      </c>
      <c r="N377" s="19">
        <v>0</v>
      </c>
      <c r="O377" s="19">
        <v>40000000</v>
      </c>
      <c r="P377" s="19">
        <v>0</v>
      </c>
      <c r="Q377" s="19">
        <v>0</v>
      </c>
      <c r="R377" s="19">
        <v>0</v>
      </c>
      <c r="S377" s="19">
        <v>0</v>
      </c>
      <c r="T377" s="19">
        <v>0</v>
      </c>
      <c r="U377" s="19">
        <v>40000000</v>
      </c>
      <c r="V377" s="19">
        <v>40000000</v>
      </c>
      <c r="W377" s="19">
        <v>0</v>
      </c>
      <c r="X377" s="19">
        <v>40000000</v>
      </c>
      <c r="Y377" s="20">
        <f t="shared" si="20"/>
        <v>0</v>
      </c>
      <c r="Z377" s="20">
        <f t="shared" si="21"/>
        <v>0</v>
      </c>
      <c r="AA377" s="20">
        <f t="shared" si="22"/>
        <v>0</v>
      </c>
      <c r="AB377" s="21">
        <f t="shared" si="23"/>
        <v>0</v>
      </c>
    </row>
    <row r="378" spans="1:28" ht="45" outlineLevel="2" x14ac:dyDescent="0.25">
      <c r="A378" s="15" t="s">
        <v>312</v>
      </c>
      <c r="B378" s="16" t="s">
        <v>30</v>
      </c>
      <c r="C378" s="16" t="s">
        <v>64</v>
      </c>
      <c r="D378" s="16" t="s">
        <v>93</v>
      </c>
      <c r="E378" s="16"/>
      <c r="F378" s="16" t="s">
        <v>33</v>
      </c>
      <c r="G378" s="16">
        <v>1120</v>
      </c>
      <c r="H378" s="16">
        <v>3480</v>
      </c>
      <c r="I378" s="17" t="s">
        <v>94</v>
      </c>
      <c r="J378" s="19">
        <v>8250000</v>
      </c>
      <c r="K378" s="19">
        <v>8250000</v>
      </c>
      <c r="L378" s="19">
        <v>0</v>
      </c>
      <c r="M378" s="19">
        <v>0</v>
      </c>
      <c r="N378" s="19">
        <v>0</v>
      </c>
      <c r="O378" s="19">
        <v>8250000</v>
      </c>
      <c r="P378" s="19">
        <v>0</v>
      </c>
      <c r="Q378" s="19">
        <v>0</v>
      </c>
      <c r="R378" s="19">
        <v>0</v>
      </c>
      <c r="S378" s="19">
        <v>0</v>
      </c>
      <c r="T378" s="19">
        <v>0</v>
      </c>
      <c r="U378" s="19">
        <v>6250000</v>
      </c>
      <c r="V378" s="19">
        <v>8250000</v>
      </c>
      <c r="W378" s="19">
        <v>0</v>
      </c>
      <c r="X378" s="19">
        <v>8250000</v>
      </c>
      <c r="Y378" s="20">
        <f t="shared" si="20"/>
        <v>0</v>
      </c>
      <c r="Z378" s="20">
        <f t="shared" si="21"/>
        <v>0</v>
      </c>
      <c r="AA378" s="20">
        <f t="shared" si="22"/>
        <v>0</v>
      </c>
      <c r="AB378" s="21">
        <f t="shared" si="23"/>
        <v>0</v>
      </c>
    </row>
    <row r="379" spans="1:28" outlineLevel="1" x14ac:dyDescent="0.25">
      <c r="A379" s="37"/>
      <c r="B379" s="37"/>
      <c r="C379" s="37"/>
      <c r="D379" s="45" t="s">
        <v>521</v>
      </c>
      <c r="E379" s="37"/>
      <c r="F379" s="37"/>
      <c r="G379" s="37"/>
      <c r="H379" s="37"/>
      <c r="I379" s="38"/>
      <c r="J379" s="39">
        <f>SUBTOTAL(9,J372:J378)</f>
        <v>497281362</v>
      </c>
      <c r="K379" s="40">
        <f>SUBTOTAL(9,K372:K378)</f>
        <v>497281362</v>
      </c>
      <c r="L379" s="40">
        <f>SUBTOTAL(9,L372:L378)</f>
        <v>0</v>
      </c>
      <c r="M379" s="40">
        <f>SUBTOTAL(9,M372:M378)</f>
        <v>0</v>
      </c>
      <c r="N379" s="40">
        <f>SUBTOTAL(9,N372:N378)</f>
        <v>0</v>
      </c>
      <c r="O379" s="40">
        <f>SUBTOTAL(9,O372:O378)</f>
        <v>497281362</v>
      </c>
      <c r="P379" s="40">
        <f>SUBTOTAL(9,P372:P378)</f>
        <v>96278077</v>
      </c>
      <c r="Q379" s="40">
        <f>SUBTOTAL(9,Q372:Q378)</f>
        <v>105232388.47</v>
      </c>
      <c r="R379" s="40">
        <f>SUBTOTAL(9,R372:R378)</f>
        <v>0</v>
      </c>
      <c r="S379" s="40">
        <f>SUBTOTAL(9,S372:S378)</f>
        <v>9950780</v>
      </c>
      <c r="T379" s="40">
        <f>SUBTOTAL(9,T372:T378)</f>
        <v>9950780</v>
      </c>
      <c r="U379" s="40">
        <f>SUBTOTAL(9,U372:U378)</f>
        <v>149000258.53</v>
      </c>
      <c r="V379" s="40">
        <f>SUBTOTAL(9,V372:V378)</f>
        <v>285820116.52999997</v>
      </c>
      <c r="W379" s="40">
        <f>SUBTOTAL(9,W372:W378)</f>
        <v>0</v>
      </c>
      <c r="X379" s="40">
        <f>SUBTOTAL(9,X372:X378)</f>
        <v>285820116.52999997</v>
      </c>
      <c r="Y379" s="41">
        <f t="shared" si="20"/>
        <v>2.0010361860294295E-2</v>
      </c>
      <c r="Z379" s="41">
        <f t="shared" si="21"/>
        <v>2.0010361860294295E-2</v>
      </c>
      <c r="AA379" s="41">
        <f t="shared" si="22"/>
        <v>0.40522424701290133</v>
      </c>
      <c r="AB379" s="41">
        <f t="shared" si="23"/>
        <v>0.42523460887319564</v>
      </c>
    </row>
    <row r="380" spans="1:28" ht="30" outlineLevel="2" x14ac:dyDescent="0.25">
      <c r="A380" s="15" t="s">
        <v>198</v>
      </c>
      <c r="B380" s="16" t="s">
        <v>30</v>
      </c>
      <c r="C380" s="16" t="s">
        <v>64</v>
      </c>
      <c r="D380" s="16" t="s">
        <v>231</v>
      </c>
      <c r="E380" s="16"/>
      <c r="F380" s="16" t="s">
        <v>33</v>
      </c>
      <c r="G380" s="16">
        <v>1120</v>
      </c>
      <c r="H380" s="16">
        <v>3480</v>
      </c>
      <c r="I380" s="17" t="s">
        <v>232</v>
      </c>
      <c r="J380" s="19">
        <v>3429855</v>
      </c>
      <c r="K380" s="19">
        <v>3429855</v>
      </c>
      <c r="L380" s="19">
        <v>0</v>
      </c>
      <c r="M380" s="19">
        <v>0</v>
      </c>
      <c r="N380" s="19">
        <v>0</v>
      </c>
      <c r="O380" s="19">
        <v>3429855</v>
      </c>
      <c r="P380" s="19">
        <v>0</v>
      </c>
      <c r="Q380" s="19">
        <v>2542500</v>
      </c>
      <c r="R380" s="19">
        <v>0</v>
      </c>
      <c r="S380" s="19">
        <v>38420</v>
      </c>
      <c r="T380" s="19">
        <v>38420</v>
      </c>
      <c r="U380" s="19">
        <v>116846</v>
      </c>
      <c r="V380" s="19">
        <v>848935</v>
      </c>
      <c r="W380" s="19">
        <v>0</v>
      </c>
      <c r="X380" s="19">
        <v>848935</v>
      </c>
      <c r="Y380" s="20">
        <f t="shared" si="20"/>
        <v>1.120163971946336E-2</v>
      </c>
      <c r="Z380" s="20">
        <f t="shared" si="21"/>
        <v>1.120163971946336E-2</v>
      </c>
      <c r="AA380" s="20">
        <f t="shared" si="22"/>
        <v>0.74128498143507526</v>
      </c>
      <c r="AB380" s="21">
        <f t="shared" si="23"/>
        <v>0.75248662115453857</v>
      </c>
    </row>
    <row r="381" spans="1:28" outlineLevel="1" x14ac:dyDescent="0.25">
      <c r="A381" s="37"/>
      <c r="B381" s="37"/>
      <c r="C381" s="37"/>
      <c r="D381" s="45" t="s">
        <v>522</v>
      </c>
      <c r="E381" s="37"/>
      <c r="F381" s="37"/>
      <c r="G381" s="37"/>
      <c r="H381" s="37"/>
      <c r="I381" s="38"/>
      <c r="J381" s="39">
        <f>SUBTOTAL(9,J380:J380)</f>
        <v>3429855</v>
      </c>
      <c r="K381" s="40">
        <f>SUBTOTAL(9,K380:K380)</f>
        <v>3429855</v>
      </c>
      <c r="L381" s="40">
        <f>SUBTOTAL(9,L380:L380)</f>
        <v>0</v>
      </c>
      <c r="M381" s="40">
        <f>SUBTOTAL(9,M380:M380)</f>
        <v>0</v>
      </c>
      <c r="N381" s="40">
        <f>SUBTOTAL(9,N380:N380)</f>
        <v>0</v>
      </c>
      <c r="O381" s="40">
        <f>SUBTOTAL(9,O380:O380)</f>
        <v>3429855</v>
      </c>
      <c r="P381" s="40">
        <f>SUBTOTAL(9,P380:P380)</f>
        <v>0</v>
      </c>
      <c r="Q381" s="40">
        <f>SUBTOTAL(9,Q380:Q380)</f>
        <v>2542500</v>
      </c>
      <c r="R381" s="40">
        <f>SUBTOTAL(9,R380:R380)</f>
        <v>0</v>
      </c>
      <c r="S381" s="40">
        <f>SUBTOTAL(9,S380:S380)</f>
        <v>38420</v>
      </c>
      <c r="T381" s="40">
        <f>SUBTOTAL(9,T380:T380)</f>
        <v>38420</v>
      </c>
      <c r="U381" s="40">
        <f>SUBTOTAL(9,U380:U380)</f>
        <v>116846</v>
      </c>
      <c r="V381" s="40">
        <f>SUBTOTAL(9,V380:V380)</f>
        <v>848935</v>
      </c>
      <c r="W381" s="40">
        <f>SUBTOTAL(9,W380:W380)</f>
        <v>0</v>
      </c>
      <c r="X381" s="40">
        <f>SUBTOTAL(9,X380:X380)</f>
        <v>848935</v>
      </c>
      <c r="Y381" s="41">
        <f t="shared" si="20"/>
        <v>1.120163971946336E-2</v>
      </c>
      <c r="Z381" s="41">
        <f t="shared" si="21"/>
        <v>1.120163971946336E-2</v>
      </c>
      <c r="AA381" s="41">
        <f t="shared" si="22"/>
        <v>0.74128498143507526</v>
      </c>
      <c r="AB381" s="41">
        <f t="shared" si="23"/>
        <v>0.75248662115453857</v>
      </c>
    </row>
    <row r="382" spans="1:28" outlineLevel="2" x14ac:dyDescent="0.25">
      <c r="A382" s="15" t="s">
        <v>198</v>
      </c>
      <c r="B382" s="16" t="s">
        <v>30</v>
      </c>
      <c r="C382" s="16" t="s">
        <v>64</v>
      </c>
      <c r="D382" s="16" t="s">
        <v>233</v>
      </c>
      <c r="E382" s="16"/>
      <c r="F382" s="16" t="s">
        <v>33</v>
      </c>
      <c r="G382" s="16">
        <v>1310</v>
      </c>
      <c r="H382" s="16">
        <v>3480</v>
      </c>
      <c r="I382" s="17" t="s">
        <v>234</v>
      </c>
      <c r="J382" s="19">
        <v>12000000</v>
      </c>
      <c r="K382" s="19">
        <v>12000000</v>
      </c>
      <c r="L382" s="19">
        <v>0</v>
      </c>
      <c r="M382" s="19">
        <v>0</v>
      </c>
      <c r="N382" s="19">
        <v>0</v>
      </c>
      <c r="O382" s="19">
        <v>12000000</v>
      </c>
      <c r="P382" s="19">
        <v>0</v>
      </c>
      <c r="Q382" s="19">
        <v>7284169</v>
      </c>
      <c r="R382" s="19">
        <v>0</v>
      </c>
      <c r="S382" s="19">
        <v>47880</v>
      </c>
      <c r="T382" s="19">
        <v>47880</v>
      </c>
      <c r="U382" s="19">
        <v>667951</v>
      </c>
      <c r="V382" s="19">
        <v>4667951</v>
      </c>
      <c r="W382" s="19">
        <v>0</v>
      </c>
      <c r="X382" s="19">
        <v>4667951</v>
      </c>
      <c r="Y382" s="20">
        <f t="shared" si="20"/>
        <v>3.9899999999999996E-3</v>
      </c>
      <c r="Z382" s="20">
        <f t="shared" si="21"/>
        <v>3.9899999999999996E-3</v>
      </c>
      <c r="AA382" s="20">
        <f t="shared" si="22"/>
        <v>0.60701408333333329</v>
      </c>
      <c r="AB382" s="21">
        <f t="shared" si="23"/>
        <v>0.61100408333333334</v>
      </c>
    </row>
    <row r="383" spans="1:28" outlineLevel="2" x14ac:dyDescent="0.25">
      <c r="A383" s="15" t="s">
        <v>262</v>
      </c>
      <c r="B383" s="16" t="s">
        <v>288</v>
      </c>
      <c r="C383" s="16" t="s">
        <v>64</v>
      </c>
      <c r="D383" s="16" t="s">
        <v>233</v>
      </c>
      <c r="E383" s="16"/>
      <c r="F383" s="16" t="s">
        <v>33</v>
      </c>
      <c r="G383" s="16">
        <v>1310</v>
      </c>
      <c r="H383" s="16">
        <v>3480</v>
      </c>
      <c r="I383" s="17" t="s">
        <v>234</v>
      </c>
      <c r="J383" s="19">
        <v>1000000</v>
      </c>
      <c r="K383" s="19">
        <v>1000000</v>
      </c>
      <c r="L383" s="19">
        <v>0</v>
      </c>
      <c r="M383" s="19">
        <v>0</v>
      </c>
      <c r="N383" s="19">
        <v>0</v>
      </c>
      <c r="O383" s="19">
        <v>1000000</v>
      </c>
      <c r="P383" s="19">
        <v>0</v>
      </c>
      <c r="Q383" s="19">
        <v>0</v>
      </c>
      <c r="R383" s="19">
        <v>0</v>
      </c>
      <c r="S383" s="19">
        <v>0</v>
      </c>
      <c r="T383" s="19">
        <v>0</v>
      </c>
      <c r="U383" s="19">
        <v>250000</v>
      </c>
      <c r="V383" s="19">
        <v>1000000</v>
      </c>
      <c r="W383" s="19">
        <v>0</v>
      </c>
      <c r="X383" s="19">
        <v>1000000</v>
      </c>
      <c r="Y383" s="20">
        <f t="shared" si="20"/>
        <v>0</v>
      </c>
      <c r="Z383" s="20">
        <f t="shared" si="21"/>
        <v>0</v>
      </c>
      <c r="AA383" s="20">
        <f t="shared" si="22"/>
        <v>0</v>
      </c>
      <c r="AB383" s="21">
        <f t="shared" si="23"/>
        <v>0</v>
      </c>
    </row>
    <row r="384" spans="1:28" outlineLevel="1" x14ac:dyDescent="0.25">
      <c r="A384" s="37"/>
      <c r="B384" s="37"/>
      <c r="C384" s="37"/>
      <c r="D384" s="45" t="s">
        <v>523</v>
      </c>
      <c r="E384" s="37"/>
      <c r="F384" s="37"/>
      <c r="G384" s="37"/>
      <c r="H384" s="37"/>
      <c r="I384" s="38"/>
      <c r="J384" s="39">
        <f>SUBTOTAL(9,J382:J383)</f>
        <v>13000000</v>
      </c>
      <c r="K384" s="40">
        <f>SUBTOTAL(9,K382:K383)</f>
        <v>13000000</v>
      </c>
      <c r="L384" s="40">
        <f>SUBTOTAL(9,L382:L383)</f>
        <v>0</v>
      </c>
      <c r="M384" s="40">
        <f>SUBTOTAL(9,M382:M383)</f>
        <v>0</v>
      </c>
      <c r="N384" s="40">
        <f>SUBTOTAL(9,N382:N383)</f>
        <v>0</v>
      </c>
      <c r="O384" s="40">
        <f>SUBTOTAL(9,O382:O383)</f>
        <v>13000000</v>
      </c>
      <c r="P384" s="40">
        <f>SUBTOTAL(9,P382:P383)</f>
        <v>0</v>
      </c>
      <c r="Q384" s="40">
        <f>SUBTOTAL(9,Q382:Q383)</f>
        <v>7284169</v>
      </c>
      <c r="R384" s="40">
        <f>SUBTOTAL(9,R382:R383)</f>
        <v>0</v>
      </c>
      <c r="S384" s="40">
        <f>SUBTOTAL(9,S382:S383)</f>
        <v>47880</v>
      </c>
      <c r="T384" s="40">
        <f>SUBTOTAL(9,T382:T383)</f>
        <v>47880</v>
      </c>
      <c r="U384" s="40">
        <f>SUBTOTAL(9,U382:U383)</f>
        <v>917951</v>
      </c>
      <c r="V384" s="40">
        <f>SUBTOTAL(9,V382:V383)</f>
        <v>5667951</v>
      </c>
      <c r="W384" s="40">
        <f>SUBTOTAL(9,W382:W383)</f>
        <v>0</v>
      </c>
      <c r="X384" s="40">
        <f>SUBTOTAL(9,X382:X383)</f>
        <v>5667951</v>
      </c>
      <c r="Y384" s="41">
        <f t="shared" si="20"/>
        <v>3.683076923076923E-3</v>
      </c>
      <c r="Z384" s="41">
        <f t="shared" si="21"/>
        <v>3.683076923076923E-3</v>
      </c>
      <c r="AA384" s="41">
        <f t="shared" si="22"/>
        <v>0.56032069230769233</v>
      </c>
      <c r="AB384" s="41">
        <f t="shared" si="23"/>
        <v>0.56400376923076923</v>
      </c>
    </row>
    <row r="385" spans="1:28" ht="210" outlineLevel="2" x14ac:dyDescent="0.25">
      <c r="A385" s="15" t="s">
        <v>347</v>
      </c>
      <c r="B385" s="16" t="s">
        <v>264</v>
      </c>
      <c r="C385" s="16" t="s">
        <v>64</v>
      </c>
      <c r="D385" s="16" t="s">
        <v>365</v>
      </c>
      <c r="E385" s="16"/>
      <c r="F385" s="16">
        <v>457</v>
      </c>
      <c r="G385" s="16">
        <v>1120</v>
      </c>
      <c r="H385" s="16">
        <v>3480</v>
      </c>
      <c r="I385" s="17" t="s">
        <v>366</v>
      </c>
      <c r="J385" s="19">
        <v>0</v>
      </c>
      <c r="K385" s="19">
        <v>0</v>
      </c>
      <c r="L385" s="19">
        <v>0</v>
      </c>
      <c r="M385" s="19">
        <v>0</v>
      </c>
      <c r="N385" s="19">
        <v>0</v>
      </c>
      <c r="O385" s="19">
        <v>0</v>
      </c>
      <c r="P385" s="19">
        <v>0</v>
      </c>
      <c r="Q385" s="19">
        <v>0</v>
      </c>
      <c r="R385" s="19">
        <v>0</v>
      </c>
      <c r="S385" s="19">
        <v>0</v>
      </c>
      <c r="T385" s="19">
        <v>0</v>
      </c>
      <c r="U385" s="19">
        <v>0</v>
      </c>
      <c r="V385" s="19">
        <v>0</v>
      </c>
      <c r="W385" s="19">
        <v>0</v>
      </c>
      <c r="X385" s="19">
        <v>0</v>
      </c>
      <c r="Y385" s="20">
        <f t="shared" si="20"/>
        <v>0</v>
      </c>
      <c r="Z385" s="20">
        <f t="shared" si="21"/>
        <v>0</v>
      </c>
      <c r="AA385" s="20">
        <v>0</v>
      </c>
      <c r="AB385" s="21">
        <f t="shared" si="23"/>
        <v>0</v>
      </c>
    </row>
    <row r="386" spans="1:28" ht="210" outlineLevel="2" x14ac:dyDescent="0.25">
      <c r="A386" s="15" t="s">
        <v>347</v>
      </c>
      <c r="B386" s="16" t="s">
        <v>288</v>
      </c>
      <c r="C386" s="16" t="s">
        <v>64</v>
      </c>
      <c r="D386" s="16" t="s">
        <v>365</v>
      </c>
      <c r="E386" s="16"/>
      <c r="F386" s="16">
        <v>457</v>
      </c>
      <c r="G386" s="16">
        <v>1120</v>
      </c>
      <c r="H386" s="16">
        <v>3480</v>
      </c>
      <c r="I386" s="17" t="s">
        <v>400</v>
      </c>
      <c r="J386" s="19">
        <v>0</v>
      </c>
      <c r="K386" s="19">
        <v>0</v>
      </c>
      <c r="L386" s="19">
        <v>0</v>
      </c>
      <c r="M386" s="19">
        <v>0</v>
      </c>
      <c r="N386" s="19">
        <v>0</v>
      </c>
      <c r="O386" s="19">
        <v>0</v>
      </c>
      <c r="P386" s="19">
        <v>0</v>
      </c>
      <c r="Q386" s="19">
        <v>0</v>
      </c>
      <c r="R386" s="19">
        <v>0</v>
      </c>
      <c r="S386" s="19">
        <v>0</v>
      </c>
      <c r="T386" s="19">
        <v>0</v>
      </c>
      <c r="U386" s="19">
        <v>0</v>
      </c>
      <c r="V386" s="19">
        <v>0</v>
      </c>
      <c r="W386" s="19">
        <v>0</v>
      </c>
      <c r="X386" s="19">
        <v>0</v>
      </c>
      <c r="Y386" s="20">
        <f t="shared" si="20"/>
        <v>0</v>
      </c>
      <c r="Z386" s="20">
        <f t="shared" si="21"/>
        <v>0</v>
      </c>
      <c r="AA386" s="20">
        <v>0</v>
      </c>
      <c r="AB386" s="21">
        <f t="shared" si="23"/>
        <v>0</v>
      </c>
    </row>
    <row r="387" spans="1:28" ht="210" outlineLevel="2" x14ac:dyDescent="0.25">
      <c r="A387" s="15" t="s">
        <v>347</v>
      </c>
      <c r="B387" s="16" t="s">
        <v>423</v>
      </c>
      <c r="C387" s="16" t="s">
        <v>64</v>
      </c>
      <c r="D387" s="16" t="s">
        <v>365</v>
      </c>
      <c r="E387" s="16"/>
      <c r="F387" s="16">
        <v>457</v>
      </c>
      <c r="G387" s="16">
        <v>1120</v>
      </c>
      <c r="H387" s="16">
        <v>3480</v>
      </c>
      <c r="I387" s="17" t="s">
        <v>426</v>
      </c>
      <c r="J387" s="19">
        <v>0</v>
      </c>
      <c r="K387" s="19">
        <v>0</v>
      </c>
      <c r="L387" s="19">
        <v>0</v>
      </c>
      <c r="M387" s="19">
        <v>0</v>
      </c>
      <c r="N387" s="19">
        <v>0</v>
      </c>
      <c r="O387" s="19">
        <v>0</v>
      </c>
      <c r="P387" s="19">
        <v>0</v>
      </c>
      <c r="Q387" s="19">
        <v>0</v>
      </c>
      <c r="R387" s="19">
        <v>0</v>
      </c>
      <c r="S387" s="19">
        <v>0</v>
      </c>
      <c r="T387" s="19">
        <v>0</v>
      </c>
      <c r="U387" s="19">
        <v>0</v>
      </c>
      <c r="V387" s="19">
        <v>0</v>
      </c>
      <c r="W387" s="19">
        <v>0</v>
      </c>
      <c r="X387" s="19">
        <v>0</v>
      </c>
      <c r="Y387" s="20">
        <f t="shared" si="20"/>
        <v>0</v>
      </c>
      <c r="Z387" s="20">
        <f t="shared" si="21"/>
        <v>0</v>
      </c>
      <c r="AA387" s="20">
        <v>0</v>
      </c>
      <c r="AB387" s="21">
        <f t="shared" si="23"/>
        <v>0</v>
      </c>
    </row>
    <row r="388" spans="1:28" ht="210" outlineLevel="2" x14ac:dyDescent="0.25">
      <c r="A388" s="15" t="s">
        <v>347</v>
      </c>
      <c r="B388" s="16" t="s">
        <v>423</v>
      </c>
      <c r="C388" s="16" t="s">
        <v>64</v>
      </c>
      <c r="D388" s="16" t="s">
        <v>365</v>
      </c>
      <c r="E388" s="16"/>
      <c r="F388" s="16">
        <v>522</v>
      </c>
      <c r="G388" s="16">
        <v>1120</v>
      </c>
      <c r="H388" s="16">
        <v>3480</v>
      </c>
      <c r="I388" s="17" t="s">
        <v>427</v>
      </c>
      <c r="J388" s="19">
        <v>0</v>
      </c>
      <c r="K388" s="19">
        <v>0</v>
      </c>
      <c r="L388" s="19">
        <v>0</v>
      </c>
      <c r="M388" s="19">
        <v>0</v>
      </c>
      <c r="N388" s="19">
        <v>0</v>
      </c>
      <c r="O388" s="19">
        <v>0</v>
      </c>
      <c r="P388" s="19">
        <v>0</v>
      </c>
      <c r="Q388" s="19">
        <v>0</v>
      </c>
      <c r="R388" s="19">
        <v>0</v>
      </c>
      <c r="S388" s="19">
        <v>0</v>
      </c>
      <c r="T388" s="19">
        <v>0</v>
      </c>
      <c r="U388" s="19">
        <v>0</v>
      </c>
      <c r="V388" s="19">
        <v>0</v>
      </c>
      <c r="W388" s="19">
        <v>0</v>
      </c>
      <c r="X388" s="19">
        <v>0</v>
      </c>
      <c r="Y388" s="20">
        <f t="shared" si="20"/>
        <v>0</v>
      </c>
      <c r="Z388" s="20">
        <f t="shared" si="21"/>
        <v>0</v>
      </c>
      <c r="AA388" s="20">
        <v>0</v>
      </c>
      <c r="AB388" s="21">
        <f t="shared" si="23"/>
        <v>0</v>
      </c>
    </row>
    <row r="389" spans="1:28" ht="180" outlineLevel="2" x14ac:dyDescent="0.25">
      <c r="A389" s="15" t="s">
        <v>347</v>
      </c>
      <c r="B389" s="16" t="s">
        <v>423</v>
      </c>
      <c r="C389" s="16" t="s">
        <v>64</v>
      </c>
      <c r="D389" s="16" t="s">
        <v>365</v>
      </c>
      <c r="E389" s="16"/>
      <c r="F389" s="16">
        <v>540</v>
      </c>
      <c r="G389" s="16">
        <v>1120</v>
      </c>
      <c r="H389" s="16">
        <v>3480</v>
      </c>
      <c r="I389" s="17" t="s">
        <v>428</v>
      </c>
      <c r="J389" s="19">
        <v>0</v>
      </c>
      <c r="K389" s="19">
        <v>0</v>
      </c>
      <c r="L389" s="19">
        <v>0</v>
      </c>
      <c r="M389" s="19">
        <v>0</v>
      </c>
      <c r="N389" s="19">
        <v>0</v>
      </c>
      <c r="O389" s="19">
        <v>0</v>
      </c>
      <c r="P389" s="19">
        <v>0</v>
      </c>
      <c r="Q389" s="19">
        <v>0</v>
      </c>
      <c r="R389" s="19">
        <v>0</v>
      </c>
      <c r="S389" s="19">
        <v>0</v>
      </c>
      <c r="T389" s="19">
        <v>0</v>
      </c>
      <c r="U389" s="19">
        <v>0</v>
      </c>
      <c r="V389" s="19">
        <v>0</v>
      </c>
      <c r="W389" s="19">
        <v>0</v>
      </c>
      <c r="X389" s="19">
        <v>0</v>
      </c>
      <c r="Y389" s="20">
        <f t="shared" si="20"/>
        <v>0</v>
      </c>
      <c r="Z389" s="20">
        <f t="shared" si="21"/>
        <v>0</v>
      </c>
      <c r="AA389" s="20">
        <v>0</v>
      </c>
      <c r="AB389" s="21">
        <f t="shared" si="23"/>
        <v>0</v>
      </c>
    </row>
    <row r="390" spans="1:28" ht="210" outlineLevel="2" x14ac:dyDescent="0.25">
      <c r="A390" s="15" t="s">
        <v>347</v>
      </c>
      <c r="B390" s="16" t="s">
        <v>423</v>
      </c>
      <c r="C390" s="16" t="s">
        <v>64</v>
      </c>
      <c r="D390" s="16" t="s">
        <v>365</v>
      </c>
      <c r="E390" s="16"/>
      <c r="F390" s="16">
        <v>664</v>
      </c>
      <c r="G390" s="16">
        <v>1120</v>
      </c>
      <c r="H390" s="16">
        <v>3480</v>
      </c>
      <c r="I390" s="17" t="s">
        <v>429</v>
      </c>
      <c r="J390" s="19">
        <v>0</v>
      </c>
      <c r="K390" s="19">
        <v>0</v>
      </c>
      <c r="L390" s="19">
        <v>0</v>
      </c>
      <c r="M390" s="19">
        <v>0</v>
      </c>
      <c r="N390" s="19">
        <v>0</v>
      </c>
      <c r="O390" s="19">
        <v>0</v>
      </c>
      <c r="P390" s="19">
        <v>0</v>
      </c>
      <c r="Q390" s="19">
        <v>0</v>
      </c>
      <c r="R390" s="19">
        <v>0</v>
      </c>
      <c r="S390" s="19">
        <v>0</v>
      </c>
      <c r="T390" s="19">
        <v>0</v>
      </c>
      <c r="U390" s="19">
        <v>0</v>
      </c>
      <c r="V390" s="19">
        <v>0</v>
      </c>
      <c r="W390" s="19">
        <v>0</v>
      </c>
      <c r="X390" s="19">
        <v>0</v>
      </c>
      <c r="Y390" s="20">
        <f t="shared" si="20"/>
        <v>0</v>
      </c>
      <c r="Z390" s="20">
        <f t="shared" si="21"/>
        <v>0</v>
      </c>
      <c r="AA390" s="20">
        <v>0</v>
      </c>
      <c r="AB390" s="21">
        <f t="shared" si="23"/>
        <v>0</v>
      </c>
    </row>
    <row r="391" spans="1:28" ht="210" outlineLevel="2" x14ac:dyDescent="0.25">
      <c r="A391" s="15" t="s">
        <v>347</v>
      </c>
      <c r="B391" s="16" t="s">
        <v>442</v>
      </c>
      <c r="C391" s="16" t="s">
        <v>64</v>
      </c>
      <c r="D391" s="16" t="s">
        <v>365</v>
      </c>
      <c r="E391" s="16"/>
      <c r="F391" s="16">
        <v>522</v>
      </c>
      <c r="G391" s="16">
        <v>1120</v>
      </c>
      <c r="H391" s="16">
        <v>3480</v>
      </c>
      <c r="I391" s="17" t="s">
        <v>443</v>
      </c>
      <c r="J391" s="19">
        <v>0</v>
      </c>
      <c r="K391" s="19">
        <v>0</v>
      </c>
      <c r="L391" s="19">
        <v>0</v>
      </c>
      <c r="M391" s="19">
        <v>0</v>
      </c>
      <c r="N391" s="19">
        <v>0</v>
      </c>
      <c r="O391" s="19">
        <v>0</v>
      </c>
      <c r="P391" s="19">
        <v>0</v>
      </c>
      <c r="Q391" s="19">
        <v>0</v>
      </c>
      <c r="R391" s="19">
        <v>0</v>
      </c>
      <c r="S391" s="19">
        <v>0</v>
      </c>
      <c r="T391" s="19">
        <v>0</v>
      </c>
      <c r="U391" s="19">
        <v>0</v>
      </c>
      <c r="V391" s="19">
        <v>0</v>
      </c>
      <c r="W391" s="19">
        <v>0</v>
      </c>
      <c r="X391" s="19">
        <v>0</v>
      </c>
      <c r="Y391" s="20">
        <f t="shared" si="20"/>
        <v>0</v>
      </c>
      <c r="Z391" s="20">
        <f t="shared" si="21"/>
        <v>0</v>
      </c>
      <c r="AA391" s="20">
        <v>0</v>
      </c>
      <c r="AB391" s="21">
        <f t="shared" si="23"/>
        <v>0</v>
      </c>
    </row>
    <row r="392" spans="1:28" ht="210" outlineLevel="2" x14ac:dyDescent="0.25">
      <c r="A392" s="15" t="s">
        <v>347</v>
      </c>
      <c r="B392" s="16" t="s">
        <v>442</v>
      </c>
      <c r="C392" s="16" t="s">
        <v>64</v>
      </c>
      <c r="D392" s="16" t="s">
        <v>365</v>
      </c>
      <c r="E392" s="16"/>
      <c r="F392" s="16">
        <v>664</v>
      </c>
      <c r="G392" s="16">
        <v>1120</v>
      </c>
      <c r="H392" s="16">
        <v>3480</v>
      </c>
      <c r="I392" s="17" t="s">
        <v>429</v>
      </c>
      <c r="J392" s="19">
        <v>0</v>
      </c>
      <c r="K392" s="19">
        <v>0</v>
      </c>
      <c r="L392" s="19">
        <v>0</v>
      </c>
      <c r="M392" s="19">
        <v>0</v>
      </c>
      <c r="N392" s="19">
        <v>0</v>
      </c>
      <c r="O392" s="19">
        <v>0</v>
      </c>
      <c r="P392" s="19">
        <v>0</v>
      </c>
      <c r="Q392" s="19">
        <v>0</v>
      </c>
      <c r="R392" s="19">
        <v>0</v>
      </c>
      <c r="S392" s="19">
        <v>0</v>
      </c>
      <c r="T392" s="19">
        <v>0</v>
      </c>
      <c r="U392" s="19">
        <v>0</v>
      </c>
      <c r="V392" s="19">
        <v>0</v>
      </c>
      <c r="W392" s="19">
        <v>0</v>
      </c>
      <c r="X392" s="19">
        <v>0</v>
      </c>
      <c r="Y392" s="20">
        <f t="shared" si="20"/>
        <v>0</v>
      </c>
      <c r="Z392" s="20">
        <f t="shared" si="21"/>
        <v>0</v>
      </c>
      <c r="AA392" s="20">
        <v>0</v>
      </c>
      <c r="AB392" s="21">
        <f t="shared" si="23"/>
        <v>0</v>
      </c>
    </row>
    <row r="393" spans="1:28" outlineLevel="1" x14ac:dyDescent="0.25">
      <c r="A393" s="37"/>
      <c r="B393" s="37"/>
      <c r="C393" s="37"/>
      <c r="D393" s="45" t="s">
        <v>524</v>
      </c>
      <c r="E393" s="37"/>
      <c r="F393" s="37"/>
      <c r="G393" s="37"/>
      <c r="H393" s="37"/>
      <c r="I393" s="38"/>
      <c r="J393" s="39">
        <f>SUBTOTAL(9,J385:J392)</f>
        <v>0</v>
      </c>
      <c r="K393" s="40">
        <f>SUBTOTAL(9,K385:K392)</f>
        <v>0</v>
      </c>
      <c r="L393" s="40">
        <f>SUBTOTAL(9,L385:L392)</f>
        <v>0</v>
      </c>
      <c r="M393" s="40">
        <f>SUBTOTAL(9,M385:M392)</f>
        <v>0</v>
      </c>
      <c r="N393" s="40">
        <f>SUBTOTAL(9,N385:N392)</f>
        <v>0</v>
      </c>
      <c r="O393" s="40">
        <f>SUBTOTAL(9,O385:O392)</f>
        <v>0</v>
      </c>
      <c r="P393" s="40">
        <f>SUBTOTAL(9,P385:P392)</f>
        <v>0</v>
      </c>
      <c r="Q393" s="40">
        <f>SUBTOTAL(9,Q385:Q392)</f>
        <v>0</v>
      </c>
      <c r="R393" s="40">
        <f>SUBTOTAL(9,R385:R392)</f>
        <v>0</v>
      </c>
      <c r="S393" s="40">
        <f>SUBTOTAL(9,S385:S392)</f>
        <v>0</v>
      </c>
      <c r="T393" s="40">
        <f>SUBTOTAL(9,T385:T392)</f>
        <v>0</v>
      </c>
      <c r="U393" s="40">
        <f>SUBTOTAL(9,U385:U392)</f>
        <v>0</v>
      </c>
      <c r="V393" s="40">
        <f>SUBTOTAL(9,V385:V392)</f>
        <v>0</v>
      </c>
      <c r="W393" s="40">
        <f>SUBTOTAL(9,W385:W392)</f>
        <v>0</v>
      </c>
      <c r="X393" s="40">
        <f>SUBTOTAL(9,X385:X392)</f>
        <v>0</v>
      </c>
      <c r="Y393" s="41">
        <f t="shared" si="20"/>
        <v>0</v>
      </c>
      <c r="Z393" s="41">
        <f t="shared" si="21"/>
        <v>0</v>
      </c>
      <c r="AA393" s="41">
        <v>0</v>
      </c>
      <c r="AB393" s="41">
        <f t="shared" si="23"/>
        <v>0</v>
      </c>
    </row>
    <row r="394" spans="1:28" outlineLevel="2" x14ac:dyDescent="0.25">
      <c r="A394" s="15" t="s">
        <v>198</v>
      </c>
      <c r="B394" s="16" t="s">
        <v>30</v>
      </c>
      <c r="C394" s="16" t="s">
        <v>64</v>
      </c>
      <c r="D394" s="16" t="s">
        <v>235</v>
      </c>
      <c r="E394" s="16"/>
      <c r="F394" s="16" t="s">
        <v>33</v>
      </c>
      <c r="G394" s="16">
        <v>1120</v>
      </c>
      <c r="H394" s="16">
        <v>3480</v>
      </c>
      <c r="I394" s="17" t="s">
        <v>236</v>
      </c>
      <c r="J394" s="19">
        <v>32000000</v>
      </c>
      <c r="K394" s="19">
        <v>32000000</v>
      </c>
      <c r="L394" s="19">
        <v>0</v>
      </c>
      <c r="M394" s="19">
        <v>-17000000</v>
      </c>
      <c r="N394" s="19">
        <v>0</v>
      </c>
      <c r="O394" s="19">
        <v>15000000</v>
      </c>
      <c r="P394" s="19">
        <v>0</v>
      </c>
      <c r="Q394" s="19">
        <v>4690047</v>
      </c>
      <c r="R394" s="19">
        <v>0</v>
      </c>
      <c r="S394" s="19">
        <v>335185</v>
      </c>
      <c r="T394" s="19">
        <v>150000</v>
      </c>
      <c r="U394" s="19">
        <v>1974768</v>
      </c>
      <c r="V394" s="19">
        <v>26974768</v>
      </c>
      <c r="W394" s="19">
        <v>0</v>
      </c>
      <c r="X394" s="19">
        <v>9974768</v>
      </c>
      <c r="Y394" s="20">
        <f t="shared" si="20"/>
        <v>1.047453125E-2</v>
      </c>
      <c r="Z394" s="20">
        <f t="shared" si="21"/>
        <v>2.2345666666666666E-2</v>
      </c>
      <c r="AA394" s="20">
        <f t="shared" si="22"/>
        <v>0.3126698</v>
      </c>
      <c r="AB394" s="21">
        <f t="shared" si="23"/>
        <v>0.33501546666666665</v>
      </c>
    </row>
    <row r="395" spans="1:28" outlineLevel="1" x14ac:dyDescent="0.25">
      <c r="A395" s="37"/>
      <c r="B395" s="37"/>
      <c r="C395" s="37"/>
      <c r="D395" s="45" t="s">
        <v>525</v>
      </c>
      <c r="E395" s="37"/>
      <c r="F395" s="37"/>
      <c r="G395" s="37"/>
      <c r="H395" s="37"/>
      <c r="I395" s="38"/>
      <c r="J395" s="39">
        <f>SUBTOTAL(9,J394:J394)</f>
        <v>32000000</v>
      </c>
      <c r="K395" s="40">
        <f>SUBTOTAL(9,K394:K394)</f>
        <v>32000000</v>
      </c>
      <c r="L395" s="40">
        <f>SUBTOTAL(9,L394:L394)</f>
        <v>0</v>
      </c>
      <c r="M395" s="40">
        <f>SUBTOTAL(9,M394:M394)</f>
        <v>-17000000</v>
      </c>
      <c r="N395" s="40">
        <f>SUBTOTAL(9,N394:N394)</f>
        <v>0</v>
      </c>
      <c r="O395" s="40">
        <f>SUBTOTAL(9,O394:O394)</f>
        <v>15000000</v>
      </c>
      <c r="P395" s="40">
        <f>SUBTOTAL(9,P394:P394)</f>
        <v>0</v>
      </c>
      <c r="Q395" s="40">
        <f>SUBTOTAL(9,Q394:Q394)</f>
        <v>4690047</v>
      </c>
      <c r="R395" s="40">
        <f>SUBTOTAL(9,R394:R394)</f>
        <v>0</v>
      </c>
      <c r="S395" s="40">
        <f>SUBTOTAL(9,S394:S394)</f>
        <v>335185</v>
      </c>
      <c r="T395" s="40">
        <f>SUBTOTAL(9,T394:T394)</f>
        <v>150000</v>
      </c>
      <c r="U395" s="40">
        <f>SUBTOTAL(9,U394:U394)</f>
        <v>1974768</v>
      </c>
      <c r="V395" s="40">
        <f>SUBTOTAL(9,V394:V394)</f>
        <v>26974768</v>
      </c>
      <c r="W395" s="40">
        <f>SUBTOTAL(9,W394:W394)</f>
        <v>0</v>
      </c>
      <c r="X395" s="40">
        <f>SUBTOTAL(9,X394:X394)</f>
        <v>9974768</v>
      </c>
      <c r="Y395" s="41">
        <f t="shared" ref="Y395:Y458" si="24">IF($S395=0,0,$S395/$K395)</f>
        <v>1.047453125E-2</v>
      </c>
      <c r="Z395" s="41">
        <f t="shared" ref="Z395:Z458" si="25">IF($S395=0,0,$S395/$O395)</f>
        <v>2.2345666666666666E-2</v>
      </c>
      <c r="AA395" s="41">
        <f t="shared" ref="AA395:AA458" si="26">((P395+Q395+R395)/(O395))</f>
        <v>0.3126698</v>
      </c>
      <c r="AB395" s="41">
        <f t="shared" ref="AB395:AB458" si="27">Z395+AA395</f>
        <v>0.33501546666666665</v>
      </c>
    </row>
    <row r="396" spans="1:28" outlineLevel="2" x14ac:dyDescent="0.25">
      <c r="A396" s="15" t="s">
        <v>198</v>
      </c>
      <c r="B396" s="16" t="s">
        <v>30</v>
      </c>
      <c r="C396" s="16" t="s">
        <v>64</v>
      </c>
      <c r="D396" s="16" t="s">
        <v>237</v>
      </c>
      <c r="E396" s="16"/>
      <c r="F396" s="16" t="s">
        <v>33</v>
      </c>
      <c r="G396" s="16">
        <v>1120</v>
      </c>
      <c r="H396" s="16">
        <v>3480</v>
      </c>
      <c r="I396" s="17" t="s">
        <v>238</v>
      </c>
      <c r="J396" s="19">
        <v>7487500</v>
      </c>
      <c r="K396" s="19">
        <v>7487500</v>
      </c>
      <c r="L396" s="19">
        <v>0</v>
      </c>
      <c r="M396" s="19">
        <v>0</v>
      </c>
      <c r="N396" s="19">
        <v>0</v>
      </c>
      <c r="O396" s="19">
        <v>7487500</v>
      </c>
      <c r="P396" s="19">
        <v>0</v>
      </c>
      <c r="Q396" s="19">
        <v>0</v>
      </c>
      <c r="R396" s="19">
        <v>0</v>
      </c>
      <c r="S396" s="19">
        <v>0</v>
      </c>
      <c r="T396" s="19">
        <v>0</v>
      </c>
      <c r="U396" s="19">
        <v>7487500</v>
      </c>
      <c r="V396" s="19">
        <v>7487500</v>
      </c>
      <c r="W396" s="19">
        <v>0</v>
      </c>
      <c r="X396" s="19">
        <v>7487500</v>
      </c>
      <c r="Y396" s="20">
        <f t="shared" si="24"/>
        <v>0</v>
      </c>
      <c r="Z396" s="20">
        <f t="shared" si="25"/>
        <v>0</v>
      </c>
      <c r="AA396" s="20">
        <f t="shared" si="26"/>
        <v>0</v>
      </c>
      <c r="AB396" s="21">
        <f t="shared" si="27"/>
        <v>0</v>
      </c>
    </row>
    <row r="397" spans="1:28" outlineLevel="1" x14ac:dyDescent="0.25">
      <c r="A397" s="37"/>
      <c r="B397" s="37"/>
      <c r="C397" s="37"/>
      <c r="D397" s="45" t="s">
        <v>526</v>
      </c>
      <c r="E397" s="37"/>
      <c r="F397" s="37"/>
      <c r="G397" s="37"/>
      <c r="H397" s="37"/>
      <c r="I397" s="38"/>
      <c r="J397" s="39">
        <f>SUBTOTAL(9,J396:J396)</f>
        <v>7487500</v>
      </c>
      <c r="K397" s="40">
        <f>SUBTOTAL(9,K396:K396)</f>
        <v>7487500</v>
      </c>
      <c r="L397" s="40">
        <f>SUBTOTAL(9,L396:L396)</f>
        <v>0</v>
      </c>
      <c r="M397" s="40">
        <f>SUBTOTAL(9,M396:M396)</f>
        <v>0</v>
      </c>
      <c r="N397" s="40">
        <f>SUBTOTAL(9,N396:N396)</f>
        <v>0</v>
      </c>
      <c r="O397" s="40">
        <f>SUBTOTAL(9,O396:O396)</f>
        <v>7487500</v>
      </c>
      <c r="P397" s="40">
        <f>SUBTOTAL(9,P396:P396)</f>
        <v>0</v>
      </c>
      <c r="Q397" s="40">
        <f>SUBTOTAL(9,Q396:Q396)</f>
        <v>0</v>
      </c>
      <c r="R397" s="40">
        <f>SUBTOTAL(9,R396:R396)</f>
        <v>0</v>
      </c>
      <c r="S397" s="40">
        <f>SUBTOTAL(9,S396:S396)</f>
        <v>0</v>
      </c>
      <c r="T397" s="40">
        <f>SUBTOTAL(9,T396:T396)</f>
        <v>0</v>
      </c>
      <c r="U397" s="40">
        <f>SUBTOTAL(9,U396:U396)</f>
        <v>7487500</v>
      </c>
      <c r="V397" s="40">
        <f>SUBTOTAL(9,V396:V396)</f>
        <v>7487500</v>
      </c>
      <c r="W397" s="40">
        <f>SUBTOTAL(9,W396:W396)</f>
        <v>0</v>
      </c>
      <c r="X397" s="40">
        <f>SUBTOTAL(9,X396:X396)</f>
        <v>7487500</v>
      </c>
      <c r="Y397" s="41">
        <f t="shared" si="24"/>
        <v>0</v>
      </c>
      <c r="Z397" s="41">
        <f t="shared" si="25"/>
        <v>0</v>
      </c>
      <c r="AA397" s="41">
        <f t="shared" si="26"/>
        <v>0</v>
      </c>
      <c r="AB397" s="41">
        <f t="shared" si="27"/>
        <v>0</v>
      </c>
    </row>
    <row r="398" spans="1:28" outlineLevel="2" x14ac:dyDescent="0.25">
      <c r="A398" s="15" t="s">
        <v>198</v>
      </c>
      <c r="B398" s="16" t="s">
        <v>30</v>
      </c>
      <c r="C398" s="16" t="s">
        <v>95</v>
      </c>
      <c r="D398" s="16" t="s">
        <v>239</v>
      </c>
      <c r="E398" s="16"/>
      <c r="F398" s="16" t="s">
        <v>33</v>
      </c>
      <c r="G398" s="16">
        <v>1120</v>
      </c>
      <c r="H398" s="16">
        <v>3480</v>
      </c>
      <c r="I398" s="17" t="s">
        <v>240</v>
      </c>
      <c r="J398" s="19">
        <v>400073000</v>
      </c>
      <c r="K398" s="19">
        <v>400073000</v>
      </c>
      <c r="L398" s="19">
        <v>0</v>
      </c>
      <c r="M398" s="19">
        <v>0</v>
      </c>
      <c r="N398" s="19">
        <v>0</v>
      </c>
      <c r="O398" s="19">
        <v>400073000</v>
      </c>
      <c r="P398" s="19">
        <v>0</v>
      </c>
      <c r="Q398" s="19">
        <v>111669921.42</v>
      </c>
      <c r="R398" s="19">
        <v>0</v>
      </c>
      <c r="S398" s="19">
        <v>38394877.119999997</v>
      </c>
      <c r="T398" s="19">
        <v>38394877.119999997</v>
      </c>
      <c r="U398" s="19">
        <v>8201.4599999999991</v>
      </c>
      <c r="V398" s="19">
        <v>250008201.46000001</v>
      </c>
      <c r="W398" s="19">
        <v>0</v>
      </c>
      <c r="X398" s="19">
        <v>250008201.45999998</v>
      </c>
      <c r="Y398" s="20">
        <f t="shared" si="24"/>
        <v>9.5969678333704095E-2</v>
      </c>
      <c r="Z398" s="20">
        <f t="shared" si="25"/>
        <v>9.5969678333704095E-2</v>
      </c>
      <c r="AA398" s="20">
        <f t="shared" si="26"/>
        <v>0.27912386344492129</v>
      </c>
      <c r="AB398" s="21">
        <f t="shared" si="27"/>
        <v>0.37509354177862542</v>
      </c>
    </row>
    <row r="399" spans="1:28" outlineLevel="2" x14ac:dyDescent="0.25">
      <c r="A399" s="15" t="s">
        <v>312</v>
      </c>
      <c r="B399" s="16" t="s">
        <v>30</v>
      </c>
      <c r="C399" s="16" t="s">
        <v>95</v>
      </c>
      <c r="D399" s="16" t="s">
        <v>239</v>
      </c>
      <c r="E399" s="16"/>
      <c r="F399" s="16" t="s">
        <v>33</v>
      </c>
      <c r="G399" s="16">
        <v>1120</v>
      </c>
      <c r="H399" s="16">
        <v>3480</v>
      </c>
      <c r="I399" s="17" t="s">
        <v>240</v>
      </c>
      <c r="J399" s="19">
        <v>239400</v>
      </c>
      <c r="K399" s="19">
        <v>239400</v>
      </c>
      <c r="L399" s="19">
        <v>0</v>
      </c>
      <c r="M399" s="19">
        <v>0</v>
      </c>
      <c r="N399" s="19">
        <v>0</v>
      </c>
      <c r="O399" s="19">
        <v>239400</v>
      </c>
      <c r="P399" s="19">
        <v>237711</v>
      </c>
      <c r="Q399" s="19">
        <v>0</v>
      </c>
      <c r="R399" s="19">
        <v>0</v>
      </c>
      <c r="S399" s="19">
        <v>0</v>
      </c>
      <c r="T399" s="19">
        <v>0</v>
      </c>
      <c r="U399" s="19">
        <v>1689</v>
      </c>
      <c r="V399" s="19">
        <v>1689</v>
      </c>
      <c r="W399" s="19">
        <v>0</v>
      </c>
      <c r="X399" s="19">
        <v>1689</v>
      </c>
      <c r="Y399" s="20">
        <f t="shared" si="24"/>
        <v>0</v>
      </c>
      <c r="Z399" s="20">
        <f t="shared" si="25"/>
        <v>0</v>
      </c>
      <c r="AA399" s="20">
        <f t="shared" si="26"/>
        <v>0.99294486215538846</v>
      </c>
      <c r="AB399" s="21">
        <f t="shared" si="27"/>
        <v>0.99294486215538846</v>
      </c>
    </row>
    <row r="400" spans="1:28" outlineLevel="1" x14ac:dyDescent="0.25">
      <c r="A400" s="37"/>
      <c r="B400" s="37"/>
      <c r="C400" s="37"/>
      <c r="D400" s="45" t="s">
        <v>527</v>
      </c>
      <c r="E400" s="37"/>
      <c r="F400" s="37"/>
      <c r="G400" s="37"/>
      <c r="H400" s="37"/>
      <c r="I400" s="38"/>
      <c r="J400" s="39">
        <f>SUBTOTAL(9,J398:J399)</f>
        <v>400312400</v>
      </c>
      <c r="K400" s="40">
        <f>SUBTOTAL(9,K398:K399)</f>
        <v>400312400</v>
      </c>
      <c r="L400" s="40">
        <f>SUBTOTAL(9,L398:L399)</f>
        <v>0</v>
      </c>
      <c r="M400" s="40">
        <f>SUBTOTAL(9,M398:M399)</f>
        <v>0</v>
      </c>
      <c r="N400" s="40">
        <f>SUBTOTAL(9,N398:N399)</f>
        <v>0</v>
      </c>
      <c r="O400" s="40">
        <f>SUBTOTAL(9,O398:O399)</f>
        <v>400312400</v>
      </c>
      <c r="P400" s="40">
        <f>SUBTOTAL(9,P398:P399)</f>
        <v>237711</v>
      </c>
      <c r="Q400" s="40">
        <f>SUBTOTAL(9,Q398:Q399)</f>
        <v>111669921.42</v>
      </c>
      <c r="R400" s="40">
        <f>SUBTOTAL(9,R398:R399)</f>
        <v>0</v>
      </c>
      <c r="S400" s="40">
        <f>SUBTOTAL(9,S398:S399)</f>
        <v>38394877.119999997</v>
      </c>
      <c r="T400" s="40">
        <f>SUBTOTAL(9,T398:T399)</f>
        <v>38394877.119999997</v>
      </c>
      <c r="U400" s="40">
        <f>SUBTOTAL(9,U398:U399)</f>
        <v>9890.4599999999991</v>
      </c>
      <c r="V400" s="40">
        <f>SUBTOTAL(9,V398:V399)</f>
        <v>250009890.46000001</v>
      </c>
      <c r="W400" s="40">
        <f>SUBTOTAL(9,W398:W399)</f>
        <v>0</v>
      </c>
      <c r="X400" s="40">
        <f>SUBTOTAL(9,X398:X399)</f>
        <v>250009890.45999998</v>
      </c>
      <c r="Y400" s="41">
        <f t="shared" si="24"/>
        <v>9.5912285305176648E-2</v>
      </c>
      <c r="Z400" s="41">
        <f t="shared" si="25"/>
        <v>9.5912285305176648E-2</v>
      </c>
      <c r="AA400" s="41">
        <f t="shared" si="26"/>
        <v>0.27955075191275613</v>
      </c>
      <c r="AB400" s="41">
        <f t="shared" si="27"/>
        <v>0.37546303721793278</v>
      </c>
    </row>
    <row r="401" spans="1:28" ht="30" outlineLevel="2" x14ac:dyDescent="0.25">
      <c r="A401" s="15" t="s">
        <v>29</v>
      </c>
      <c r="B401" s="16" t="s">
        <v>30</v>
      </c>
      <c r="C401" s="16" t="s">
        <v>95</v>
      </c>
      <c r="D401" s="16" t="s">
        <v>96</v>
      </c>
      <c r="E401" s="16"/>
      <c r="F401" s="16" t="s">
        <v>33</v>
      </c>
      <c r="G401" s="16">
        <v>1120</v>
      </c>
      <c r="H401" s="16">
        <v>3480</v>
      </c>
      <c r="I401" s="17" t="s">
        <v>97</v>
      </c>
      <c r="J401" s="19">
        <v>168486</v>
      </c>
      <c r="K401" s="19">
        <v>168486</v>
      </c>
      <c r="L401" s="19">
        <v>0</v>
      </c>
      <c r="M401" s="19">
        <v>0</v>
      </c>
      <c r="N401" s="19">
        <v>0</v>
      </c>
      <c r="O401" s="19">
        <v>168486</v>
      </c>
      <c r="P401" s="19">
        <v>0</v>
      </c>
      <c r="Q401" s="19">
        <v>0</v>
      </c>
      <c r="R401" s="19">
        <v>0</v>
      </c>
      <c r="S401" s="19">
        <v>0</v>
      </c>
      <c r="T401" s="19">
        <v>0</v>
      </c>
      <c r="U401" s="19">
        <v>0</v>
      </c>
      <c r="V401" s="19">
        <v>168486</v>
      </c>
      <c r="W401" s="19">
        <v>0</v>
      </c>
      <c r="X401" s="19">
        <v>168486</v>
      </c>
      <c r="Y401" s="20">
        <f t="shared" si="24"/>
        <v>0</v>
      </c>
      <c r="Z401" s="20">
        <f t="shared" si="25"/>
        <v>0</v>
      </c>
      <c r="AA401" s="20">
        <f t="shared" si="26"/>
        <v>0</v>
      </c>
      <c r="AB401" s="21">
        <f t="shared" si="27"/>
        <v>0</v>
      </c>
    </row>
    <row r="402" spans="1:28" ht="30" outlineLevel="2" x14ac:dyDescent="0.25">
      <c r="A402" s="15" t="s">
        <v>198</v>
      </c>
      <c r="B402" s="16" t="s">
        <v>30</v>
      </c>
      <c r="C402" s="16" t="s">
        <v>95</v>
      </c>
      <c r="D402" s="16" t="s">
        <v>96</v>
      </c>
      <c r="E402" s="16"/>
      <c r="F402" s="16" t="s">
        <v>33</v>
      </c>
      <c r="G402" s="16">
        <v>1120</v>
      </c>
      <c r="H402" s="16">
        <v>3480</v>
      </c>
      <c r="I402" s="17" t="s">
        <v>97</v>
      </c>
      <c r="J402" s="19">
        <v>755829</v>
      </c>
      <c r="K402" s="19">
        <v>755829</v>
      </c>
      <c r="L402" s="19">
        <v>0</v>
      </c>
      <c r="M402" s="19">
        <v>0</v>
      </c>
      <c r="N402" s="19">
        <v>0</v>
      </c>
      <c r="O402" s="19">
        <v>755829</v>
      </c>
      <c r="P402" s="19">
        <v>139701.79999999999</v>
      </c>
      <c r="Q402" s="19">
        <v>0</v>
      </c>
      <c r="R402" s="19">
        <v>0</v>
      </c>
      <c r="S402" s="19">
        <v>0</v>
      </c>
      <c r="T402" s="19">
        <v>0</v>
      </c>
      <c r="U402" s="19">
        <v>616127.19999999995</v>
      </c>
      <c r="V402" s="19">
        <v>616127.19999999995</v>
      </c>
      <c r="W402" s="19">
        <v>0</v>
      </c>
      <c r="X402" s="19">
        <v>616127.19999999995</v>
      </c>
      <c r="Y402" s="20">
        <f t="shared" si="24"/>
        <v>0</v>
      </c>
      <c r="Z402" s="20">
        <f t="shared" si="25"/>
        <v>0</v>
      </c>
      <c r="AA402" s="20">
        <f t="shared" si="26"/>
        <v>0.18483254810281161</v>
      </c>
      <c r="AB402" s="21">
        <f t="shared" si="27"/>
        <v>0.18483254810281161</v>
      </c>
    </row>
    <row r="403" spans="1:28" ht="30" outlineLevel="2" x14ac:dyDescent="0.25">
      <c r="A403" s="15" t="s">
        <v>262</v>
      </c>
      <c r="B403" s="16" t="s">
        <v>288</v>
      </c>
      <c r="C403" s="16" t="s">
        <v>95</v>
      </c>
      <c r="D403" s="16" t="s">
        <v>96</v>
      </c>
      <c r="E403" s="16"/>
      <c r="F403" s="16" t="s">
        <v>33</v>
      </c>
      <c r="G403" s="16">
        <v>1120</v>
      </c>
      <c r="H403" s="16">
        <v>3480</v>
      </c>
      <c r="I403" s="17" t="s">
        <v>97</v>
      </c>
      <c r="J403" s="19">
        <v>13860</v>
      </c>
      <c r="K403" s="19">
        <v>13860</v>
      </c>
      <c r="L403" s="19">
        <v>0</v>
      </c>
      <c r="M403" s="19">
        <v>0</v>
      </c>
      <c r="N403" s="19">
        <v>0</v>
      </c>
      <c r="O403" s="19">
        <v>13860</v>
      </c>
      <c r="P403" s="19">
        <v>0</v>
      </c>
      <c r="Q403" s="19">
        <v>0</v>
      </c>
      <c r="R403" s="19">
        <v>0</v>
      </c>
      <c r="S403" s="19">
        <v>0</v>
      </c>
      <c r="T403" s="19">
        <v>0</v>
      </c>
      <c r="U403" s="19">
        <v>0</v>
      </c>
      <c r="V403" s="19">
        <v>13860</v>
      </c>
      <c r="W403" s="19">
        <v>0</v>
      </c>
      <c r="X403" s="19">
        <v>13860</v>
      </c>
      <c r="Y403" s="20">
        <f t="shared" si="24"/>
        <v>0</v>
      </c>
      <c r="Z403" s="20">
        <f t="shared" si="25"/>
        <v>0</v>
      </c>
      <c r="AA403" s="20">
        <f t="shared" si="26"/>
        <v>0</v>
      </c>
      <c r="AB403" s="21">
        <f t="shared" si="27"/>
        <v>0</v>
      </c>
    </row>
    <row r="404" spans="1:28" ht="30" outlineLevel="2" x14ac:dyDescent="0.25">
      <c r="A404" s="15" t="s">
        <v>312</v>
      </c>
      <c r="B404" s="16" t="s">
        <v>30</v>
      </c>
      <c r="C404" s="16" t="s">
        <v>95</v>
      </c>
      <c r="D404" s="16" t="s">
        <v>96</v>
      </c>
      <c r="E404" s="16"/>
      <c r="F404" s="16" t="s">
        <v>33</v>
      </c>
      <c r="G404" s="16">
        <v>1120</v>
      </c>
      <c r="H404" s="16">
        <v>3480</v>
      </c>
      <c r="I404" s="17" t="s">
        <v>97</v>
      </c>
      <c r="J404" s="19">
        <v>6994199</v>
      </c>
      <c r="K404" s="19">
        <v>6994199</v>
      </c>
      <c r="L404" s="19">
        <v>0</v>
      </c>
      <c r="M404" s="19">
        <v>0</v>
      </c>
      <c r="N404" s="19">
        <v>0</v>
      </c>
      <c r="O404" s="19">
        <v>6994199</v>
      </c>
      <c r="P404" s="19">
        <v>3751786</v>
      </c>
      <c r="Q404" s="19">
        <v>0</v>
      </c>
      <c r="R404" s="19">
        <v>0</v>
      </c>
      <c r="S404" s="19">
        <v>0</v>
      </c>
      <c r="T404" s="19">
        <v>0</v>
      </c>
      <c r="U404" s="19">
        <v>3242413</v>
      </c>
      <c r="V404" s="19">
        <v>3242413</v>
      </c>
      <c r="W404" s="19">
        <v>0</v>
      </c>
      <c r="X404" s="19">
        <v>3242413</v>
      </c>
      <c r="Y404" s="20">
        <f t="shared" si="24"/>
        <v>0</v>
      </c>
      <c r="Z404" s="20">
        <f t="shared" si="25"/>
        <v>0</v>
      </c>
      <c r="AA404" s="20">
        <f t="shared" si="26"/>
        <v>0.53641396248519668</v>
      </c>
      <c r="AB404" s="21">
        <f t="shared" si="27"/>
        <v>0.53641396248519668</v>
      </c>
    </row>
    <row r="405" spans="1:28" outlineLevel="1" x14ac:dyDescent="0.25">
      <c r="A405" s="37"/>
      <c r="B405" s="37"/>
      <c r="C405" s="37"/>
      <c r="D405" s="45" t="s">
        <v>528</v>
      </c>
      <c r="E405" s="37"/>
      <c r="F405" s="37"/>
      <c r="G405" s="37"/>
      <c r="H405" s="37"/>
      <c r="I405" s="38"/>
      <c r="J405" s="39">
        <f>SUBTOTAL(9,J401:J404)</f>
        <v>7932374</v>
      </c>
      <c r="K405" s="40">
        <f>SUBTOTAL(9,K401:K404)</f>
        <v>7932374</v>
      </c>
      <c r="L405" s="40">
        <f>SUBTOTAL(9,L401:L404)</f>
        <v>0</v>
      </c>
      <c r="M405" s="40">
        <f>SUBTOTAL(9,M401:M404)</f>
        <v>0</v>
      </c>
      <c r="N405" s="40">
        <f>SUBTOTAL(9,N401:N404)</f>
        <v>0</v>
      </c>
      <c r="O405" s="40">
        <f>SUBTOTAL(9,O401:O404)</f>
        <v>7932374</v>
      </c>
      <c r="P405" s="40">
        <f>SUBTOTAL(9,P401:P404)</f>
        <v>3891487.8</v>
      </c>
      <c r="Q405" s="40">
        <f>SUBTOTAL(9,Q401:Q404)</f>
        <v>0</v>
      </c>
      <c r="R405" s="40">
        <f>SUBTOTAL(9,R401:R404)</f>
        <v>0</v>
      </c>
      <c r="S405" s="40">
        <f>SUBTOTAL(9,S401:S404)</f>
        <v>0</v>
      </c>
      <c r="T405" s="40">
        <f>SUBTOTAL(9,T401:T404)</f>
        <v>0</v>
      </c>
      <c r="U405" s="40">
        <f>SUBTOTAL(9,U401:U404)</f>
        <v>3858540.2</v>
      </c>
      <c r="V405" s="40">
        <f>SUBTOTAL(9,V401:V404)</f>
        <v>4040886.2</v>
      </c>
      <c r="W405" s="40">
        <f>SUBTOTAL(9,W401:W404)</f>
        <v>0</v>
      </c>
      <c r="X405" s="40">
        <f>SUBTOTAL(9,X401:X404)</f>
        <v>4040886.2</v>
      </c>
      <c r="Y405" s="41">
        <f t="shared" si="24"/>
        <v>0</v>
      </c>
      <c r="Z405" s="41">
        <f t="shared" si="25"/>
        <v>0</v>
      </c>
      <c r="AA405" s="41">
        <f t="shared" si="26"/>
        <v>0.49058299570847264</v>
      </c>
      <c r="AB405" s="41">
        <f t="shared" si="27"/>
        <v>0.49058299570847264</v>
      </c>
    </row>
    <row r="406" spans="1:28" outlineLevel="2" x14ac:dyDescent="0.25">
      <c r="A406" s="15" t="s">
        <v>29</v>
      </c>
      <c r="B406" s="16" t="s">
        <v>30</v>
      </c>
      <c r="C406" s="16" t="s">
        <v>95</v>
      </c>
      <c r="D406" s="16" t="s">
        <v>98</v>
      </c>
      <c r="E406" s="16"/>
      <c r="F406" s="16" t="s">
        <v>33</v>
      </c>
      <c r="G406" s="16">
        <v>1120</v>
      </c>
      <c r="H406" s="16">
        <v>3480</v>
      </c>
      <c r="I406" s="17" t="s">
        <v>99</v>
      </c>
      <c r="J406" s="19">
        <v>71746</v>
      </c>
      <c r="K406" s="19">
        <v>71746</v>
      </c>
      <c r="L406" s="19">
        <v>0</v>
      </c>
      <c r="M406" s="19">
        <v>200000</v>
      </c>
      <c r="N406" s="19">
        <v>0</v>
      </c>
      <c r="O406" s="19">
        <v>271746</v>
      </c>
      <c r="P406" s="19">
        <v>0</v>
      </c>
      <c r="Q406" s="19">
        <v>0</v>
      </c>
      <c r="R406" s="19">
        <v>0</v>
      </c>
      <c r="S406" s="19">
        <v>0</v>
      </c>
      <c r="T406" s="19">
        <v>0</v>
      </c>
      <c r="U406" s="19">
        <v>71746</v>
      </c>
      <c r="V406" s="19">
        <v>71746</v>
      </c>
      <c r="W406" s="19">
        <v>0</v>
      </c>
      <c r="X406" s="19">
        <v>271746</v>
      </c>
      <c r="Y406" s="20">
        <f t="shared" si="24"/>
        <v>0</v>
      </c>
      <c r="Z406" s="20">
        <f t="shared" si="25"/>
        <v>0</v>
      </c>
      <c r="AA406" s="20">
        <f t="shared" si="26"/>
        <v>0</v>
      </c>
      <c r="AB406" s="21">
        <f t="shared" si="27"/>
        <v>0</v>
      </c>
    </row>
    <row r="407" spans="1:28" outlineLevel="2" x14ac:dyDescent="0.25">
      <c r="A407" s="15" t="s">
        <v>198</v>
      </c>
      <c r="B407" s="16" t="s">
        <v>30</v>
      </c>
      <c r="C407" s="16" t="s">
        <v>95</v>
      </c>
      <c r="D407" s="16" t="s">
        <v>98</v>
      </c>
      <c r="E407" s="16"/>
      <c r="F407" s="16" t="s">
        <v>33</v>
      </c>
      <c r="G407" s="16">
        <v>1120</v>
      </c>
      <c r="H407" s="16">
        <v>3480</v>
      </c>
      <c r="I407" s="17" t="s">
        <v>99</v>
      </c>
      <c r="J407" s="19">
        <v>2082381</v>
      </c>
      <c r="K407" s="19">
        <v>2082381</v>
      </c>
      <c r="L407" s="19">
        <v>0</v>
      </c>
      <c r="M407" s="19">
        <v>0</v>
      </c>
      <c r="N407" s="19">
        <v>0</v>
      </c>
      <c r="O407" s="19">
        <v>2082381</v>
      </c>
      <c r="P407" s="19">
        <v>0</v>
      </c>
      <c r="Q407" s="19">
        <v>71500</v>
      </c>
      <c r="R407" s="19">
        <v>0</v>
      </c>
      <c r="S407" s="19">
        <v>0</v>
      </c>
      <c r="T407" s="19">
        <v>0</v>
      </c>
      <c r="U407" s="19">
        <v>374751</v>
      </c>
      <c r="V407" s="19">
        <v>2010881</v>
      </c>
      <c r="W407" s="19">
        <v>0</v>
      </c>
      <c r="X407" s="19">
        <v>2010881</v>
      </c>
      <c r="Y407" s="20">
        <f t="shared" si="24"/>
        <v>0</v>
      </c>
      <c r="Z407" s="20">
        <f t="shared" si="25"/>
        <v>0</v>
      </c>
      <c r="AA407" s="20">
        <f t="shared" si="26"/>
        <v>3.4335695533142113E-2</v>
      </c>
      <c r="AB407" s="21">
        <f t="shared" si="27"/>
        <v>3.4335695533142113E-2</v>
      </c>
    </row>
    <row r="408" spans="1:28" outlineLevel="2" x14ac:dyDescent="0.25">
      <c r="A408" s="15" t="s">
        <v>262</v>
      </c>
      <c r="B408" s="16" t="s">
        <v>263</v>
      </c>
      <c r="C408" s="16" t="s">
        <v>95</v>
      </c>
      <c r="D408" s="16" t="s">
        <v>98</v>
      </c>
      <c r="E408" s="16"/>
      <c r="F408" s="16" t="s">
        <v>33</v>
      </c>
      <c r="G408" s="16">
        <v>1120</v>
      </c>
      <c r="H408" s="16">
        <v>3480</v>
      </c>
      <c r="I408" s="17" t="s">
        <v>99</v>
      </c>
      <c r="J408" s="19">
        <v>100000</v>
      </c>
      <c r="K408" s="19">
        <v>100000</v>
      </c>
      <c r="L408" s="19">
        <v>0</v>
      </c>
      <c r="M408" s="19">
        <v>0</v>
      </c>
      <c r="N408" s="19">
        <v>0</v>
      </c>
      <c r="O408" s="19">
        <v>100000</v>
      </c>
      <c r="P408" s="19">
        <v>0</v>
      </c>
      <c r="Q408" s="19">
        <v>0</v>
      </c>
      <c r="R408" s="19">
        <v>0</v>
      </c>
      <c r="S408" s="19">
        <v>0</v>
      </c>
      <c r="T408" s="19">
        <v>0</v>
      </c>
      <c r="U408" s="19">
        <v>25000</v>
      </c>
      <c r="V408" s="19">
        <v>100000</v>
      </c>
      <c r="W408" s="19">
        <v>0</v>
      </c>
      <c r="X408" s="19">
        <v>100000</v>
      </c>
      <c r="Y408" s="20">
        <f t="shared" si="24"/>
        <v>0</v>
      </c>
      <c r="Z408" s="20">
        <f t="shared" si="25"/>
        <v>0</v>
      </c>
      <c r="AA408" s="20">
        <f t="shared" si="26"/>
        <v>0</v>
      </c>
      <c r="AB408" s="21">
        <f t="shared" si="27"/>
        <v>0</v>
      </c>
    </row>
    <row r="409" spans="1:28" outlineLevel="2" x14ac:dyDescent="0.25">
      <c r="A409" s="15" t="s">
        <v>262</v>
      </c>
      <c r="B409" s="16" t="s">
        <v>264</v>
      </c>
      <c r="C409" s="16" t="s">
        <v>95</v>
      </c>
      <c r="D409" s="16" t="s">
        <v>98</v>
      </c>
      <c r="E409" s="16"/>
      <c r="F409" s="16" t="s">
        <v>33</v>
      </c>
      <c r="G409" s="16">
        <v>1120</v>
      </c>
      <c r="H409" s="16">
        <v>3480</v>
      </c>
      <c r="I409" s="17" t="s">
        <v>99</v>
      </c>
      <c r="J409" s="19">
        <v>950000</v>
      </c>
      <c r="K409" s="19">
        <v>950000</v>
      </c>
      <c r="L409" s="19">
        <v>0</v>
      </c>
      <c r="M409" s="19">
        <v>0</v>
      </c>
      <c r="N409" s="19">
        <v>0</v>
      </c>
      <c r="O409" s="19">
        <v>950000</v>
      </c>
      <c r="P409" s="19">
        <v>0</v>
      </c>
      <c r="Q409" s="19">
        <v>0</v>
      </c>
      <c r="R409" s="19">
        <v>0</v>
      </c>
      <c r="S409" s="19">
        <v>925228.96</v>
      </c>
      <c r="T409" s="19">
        <v>925228.96</v>
      </c>
      <c r="U409" s="19">
        <v>24771.040000000001</v>
      </c>
      <c r="V409" s="19">
        <v>24771.040000000001</v>
      </c>
      <c r="W409" s="19">
        <v>0</v>
      </c>
      <c r="X409" s="19">
        <v>24771.040000000037</v>
      </c>
      <c r="Y409" s="20">
        <f t="shared" si="24"/>
        <v>0.97392522105263157</v>
      </c>
      <c r="Z409" s="20">
        <f t="shared" si="25"/>
        <v>0.97392522105263157</v>
      </c>
      <c r="AA409" s="20">
        <f t="shared" si="26"/>
        <v>0</v>
      </c>
      <c r="AB409" s="21">
        <f t="shared" si="27"/>
        <v>0.97392522105263157</v>
      </c>
    </row>
    <row r="410" spans="1:28" outlineLevel="2" x14ac:dyDescent="0.25">
      <c r="A410" s="15" t="s">
        <v>262</v>
      </c>
      <c r="B410" s="16" t="s">
        <v>288</v>
      </c>
      <c r="C410" s="16" t="s">
        <v>95</v>
      </c>
      <c r="D410" s="16" t="s">
        <v>98</v>
      </c>
      <c r="E410" s="16"/>
      <c r="F410" s="16" t="s">
        <v>33</v>
      </c>
      <c r="G410" s="16">
        <v>1120</v>
      </c>
      <c r="H410" s="16">
        <v>3480</v>
      </c>
      <c r="I410" s="17" t="s">
        <v>99</v>
      </c>
      <c r="J410" s="19">
        <v>9707550</v>
      </c>
      <c r="K410" s="19">
        <v>9707550</v>
      </c>
      <c r="L410" s="19">
        <v>0</v>
      </c>
      <c r="M410" s="19">
        <v>0</v>
      </c>
      <c r="N410" s="19">
        <v>0</v>
      </c>
      <c r="O410" s="19">
        <v>9707550</v>
      </c>
      <c r="P410" s="19">
        <v>0</v>
      </c>
      <c r="Q410" s="19">
        <v>0</v>
      </c>
      <c r="R410" s="19">
        <v>0</v>
      </c>
      <c r="S410" s="19">
        <v>0</v>
      </c>
      <c r="T410" s="19">
        <v>0</v>
      </c>
      <c r="U410" s="19">
        <v>0</v>
      </c>
      <c r="V410" s="19">
        <v>9707550</v>
      </c>
      <c r="W410" s="19">
        <v>0</v>
      </c>
      <c r="X410" s="19">
        <v>9707550</v>
      </c>
      <c r="Y410" s="20">
        <f t="shared" si="24"/>
        <v>0</v>
      </c>
      <c r="Z410" s="20">
        <f t="shared" si="25"/>
        <v>0</v>
      </c>
      <c r="AA410" s="20">
        <f t="shared" si="26"/>
        <v>0</v>
      </c>
      <c r="AB410" s="21">
        <f t="shared" si="27"/>
        <v>0</v>
      </c>
    </row>
    <row r="411" spans="1:28" outlineLevel="2" x14ac:dyDescent="0.25">
      <c r="A411" s="15" t="s">
        <v>312</v>
      </c>
      <c r="B411" s="16" t="s">
        <v>30</v>
      </c>
      <c r="C411" s="16" t="s">
        <v>95</v>
      </c>
      <c r="D411" s="16" t="s">
        <v>98</v>
      </c>
      <c r="E411" s="16"/>
      <c r="F411" s="16" t="s">
        <v>33</v>
      </c>
      <c r="G411" s="16">
        <v>1120</v>
      </c>
      <c r="H411" s="16">
        <v>3480</v>
      </c>
      <c r="I411" s="17" t="s">
        <v>99</v>
      </c>
      <c r="J411" s="19">
        <v>4707701</v>
      </c>
      <c r="K411" s="19">
        <v>4707701</v>
      </c>
      <c r="L411" s="19">
        <v>0</v>
      </c>
      <c r="M411" s="19">
        <v>0</v>
      </c>
      <c r="N411" s="19">
        <v>0</v>
      </c>
      <c r="O411" s="19">
        <v>4707701</v>
      </c>
      <c r="P411" s="19">
        <v>0</v>
      </c>
      <c r="Q411" s="19">
        <v>0</v>
      </c>
      <c r="R411" s="19">
        <v>0</v>
      </c>
      <c r="S411" s="19">
        <v>57478.93</v>
      </c>
      <c r="T411" s="19">
        <v>57478.93</v>
      </c>
      <c r="U411" s="19">
        <v>21.07</v>
      </c>
      <c r="V411" s="19">
        <v>4650222.07</v>
      </c>
      <c r="W411" s="19">
        <v>0</v>
      </c>
      <c r="X411" s="19">
        <v>4650222.07</v>
      </c>
      <c r="Y411" s="20">
        <f t="shared" si="24"/>
        <v>1.2209554090202416E-2</v>
      </c>
      <c r="Z411" s="20">
        <f t="shared" si="25"/>
        <v>1.2209554090202416E-2</v>
      </c>
      <c r="AA411" s="20">
        <f t="shared" si="26"/>
        <v>0</v>
      </c>
      <c r="AB411" s="21">
        <f t="shared" si="27"/>
        <v>1.2209554090202416E-2</v>
      </c>
    </row>
    <row r="412" spans="1:28" outlineLevel="1" x14ac:dyDescent="0.25">
      <c r="A412" s="37"/>
      <c r="B412" s="37"/>
      <c r="C412" s="37"/>
      <c r="D412" s="45" t="s">
        <v>529</v>
      </c>
      <c r="E412" s="37"/>
      <c r="F412" s="37"/>
      <c r="G412" s="37"/>
      <c r="H412" s="37"/>
      <c r="I412" s="38"/>
      <c r="J412" s="39">
        <f>SUBTOTAL(9,J406:J411)</f>
        <v>17619378</v>
      </c>
      <c r="K412" s="40">
        <f>SUBTOTAL(9,K406:K411)</f>
        <v>17619378</v>
      </c>
      <c r="L412" s="40">
        <f>SUBTOTAL(9,L406:L411)</f>
        <v>0</v>
      </c>
      <c r="M412" s="40">
        <f>SUBTOTAL(9,M406:M411)</f>
        <v>200000</v>
      </c>
      <c r="N412" s="40">
        <f>SUBTOTAL(9,N406:N411)</f>
        <v>0</v>
      </c>
      <c r="O412" s="40">
        <f>SUBTOTAL(9,O406:O411)</f>
        <v>17819378</v>
      </c>
      <c r="P412" s="40">
        <f>SUBTOTAL(9,P406:P411)</f>
        <v>0</v>
      </c>
      <c r="Q412" s="40">
        <f>SUBTOTAL(9,Q406:Q411)</f>
        <v>71500</v>
      </c>
      <c r="R412" s="40">
        <f>SUBTOTAL(9,R406:R411)</f>
        <v>0</v>
      </c>
      <c r="S412" s="40">
        <f>SUBTOTAL(9,S406:S411)</f>
        <v>982707.89</v>
      </c>
      <c r="T412" s="40">
        <f>SUBTOTAL(9,T406:T411)</f>
        <v>982707.89</v>
      </c>
      <c r="U412" s="40">
        <f>SUBTOTAL(9,U406:U411)</f>
        <v>496289.11</v>
      </c>
      <c r="V412" s="40">
        <f>SUBTOTAL(9,V406:V411)</f>
        <v>16565170.109999999</v>
      </c>
      <c r="W412" s="40">
        <f>SUBTOTAL(9,W406:W411)</f>
        <v>0</v>
      </c>
      <c r="X412" s="40">
        <f>SUBTOTAL(9,X406:X411)</f>
        <v>16765170.109999999</v>
      </c>
      <c r="Y412" s="41">
        <f t="shared" si="24"/>
        <v>5.5774266832801928E-2</v>
      </c>
      <c r="Z412" s="41">
        <f t="shared" si="25"/>
        <v>5.5148271168612061E-2</v>
      </c>
      <c r="AA412" s="41">
        <f t="shared" si="26"/>
        <v>4.012485733228174E-3</v>
      </c>
      <c r="AB412" s="41">
        <f t="shared" si="27"/>
        <v>5.9160756901840236E-2</v>
      </c>
    </row>
    <row r="413" spans="1:28" ht="30" outlineLevel="2" x14ac:dyDescent="0.25">
      <c r="A413" s="15" t="s">
        <v>29</v>
      </c>
      <c r="B413" s="16" t="s">
        <v>30</v>
      </c>
      <c r="C413" s="16" t="s">
        <v>95</v>
      </c>
      <c r="D413" s="16" t="s">
        <v>100</v>
      </c>
      <c r="E413" s="16"/>
      <c r="F413" s="16" t="s">
        <v>33</v>
      </c>
      <c r="G413" s="16">
        <v>1120</v>
      </c>
      <c r="H413" s="16">
        <v>3480</v>
      </c>
      <c r="I413" s="17" t="s">
        <v>101</v>
      </c>
      <c r="J413" s="19">
        <v>60800</v>
      </c>
      <c r="K413" s="19">
        <v>60800</v>
      </c>
      <c r="L413" s="19">
        <v>0</v>
      </c>
      <c r="M413" s="19">
        <v>0</v>
      </c>
      <c r="N413" s="19">
        <v>0</v>
      </c>
      <c r="O413" s="19">
        <v>60800</v>
      </c>
      <c r="P413" s="19">
        <v>0</v>
      </c>
      <c r="Q413" s="19">
        <v>0</v>
      </c>
      <c r="R413" s="19">
        <v>0</v>
      </c>
      <c r="S413" s="19">
        <v>0</v>
      </c>
      <c r="T413" s="19">
        <v>0</v>
      </c>
      <c r="U413" s="19">
        <v>0</v>
      </c>
      <c r="V413" s="19">
        <v>60800</v>
      </c>
      <c r="W413" s="19">
        <v>0</v>
      </c>
      <c r="X413" s="19">
        <v>60800</v>
      </c>
      <c r="Y413" s="20">
        <f t="shared" si="24"/>
        <v>0</v>
      </c>
      <c r="Z413" s="20">
        <f t="shared" si="25"/>
        <v>0</v>
      </c>
      <c r="AA413" s="20">
        <f t="shared" si="26"/>
        <v>0</v>
      </c>
      <c r="AB413" s="21">
        <f t="shared" si="27"/>
        <v>0</v>
      </c>
    </row>
    <row r="414" spans="1:28" ht="30" outlineLevel="2" x14ac:dyDescent="0.25">
      <c r="A414" s="15" t="s">
        <v>198</v>
      </c>
      <c r="B414" s="16" t="s">
        <v>30</v>
      </c>
      <c r="C414" s="16" t="s">
        <v>95</v>
      </c>
      <c r="D414" s="16" t="s">
        <v>100</v>
      </c>
      <c r="E414" s="16"/>
      <c r="F414" s="16" t="s">
        <v>33</v>
      </c>
      <c r="G414" s="16">
        <v>1120</v>
      </c>
      <c r="H414" s="16">
        <v>3480</v>
      </c>
      <c r="I414" s="17" t="s">
        <v>101</v>
      </c>
      <c r="J414" s="19">
        <v>233856</v>
      </c>
      <c r="K414" s="19">
        <v>233856</v>
      </c>
      <c r="L414" s="19">
        <v>0</v>
      </c>
      <c r="M414" s="19">
        <v>0</v>
      </c>
      <c r="N414" s="19">
        <v>0</v>
      </c>
      <c r="O414" s="19">
        <v>233856</v>
      </c>
      <c r="P414" s="19">
        <v>0</v>
      </c>
      <c r="Q414" s="19">
        <v>0</v>
      </c>
      <c r="R414" s="19">
        <v>0</v>
      </c>
      <c r="S414" s="19">
        <v>0</v>
      </c>
      <c r="T414" s="19">
        <v>0</v>
      </c>
      <c r="U414" s="19">
        <v>31176</v>
      </c>
      <c r="V414" s="19">
        <v>233856</v>
      </c>
      <c r="W414" s="19">
        <v>0</v>
      </c>
      <c r="X414" s="19">
        <v>233856</v>
      </c>
      <c r="Y414" s="20">
        <f t="shared" si="24"/>
        <v>0</v>
      </c>
      <c r="Z414" s="20">
        <f t="shared" si="25"/>
        <v>0</v>
      </c>
      <c r="AA414" s="20">
        <f t="shared" si="26"/>
        <v>0</v>
      </c>
      <c r="AB414" s="21">
        <f t="shared" si="27"/>
        <v>0</v>
      </c>
    </row>
    <row r="415" spans="1:28" ht="30" outlineLevel="2" x14ac:dyDescent="0.25">
      <c r="A415" s="15" t="s">
        <v>312</v>
      </c>
      <c r="B415" s="16" t="s">
        <v>30</v>
      </c>
      <c r="C415" s="16" t="s">
        <v>95</v>
      </c>
      <c r="D415" s="16" t="s">
        <v>100</v>
      </c>
      <c r="E415" s="16"/>
      <c r="F415" s="16" t="s">
        <v>33</v>
      </c>
      <c r="G415" s="16">
        <v>1120</v>
      </c>
      <c r="H415" s="16">
        <v>3480</v>
      </c>
      <c r="I415" s="17" t="s">
        <v>101</v>
      </c>
      <c r="J415" s="19">
        <v>3167555</v>
      </c>
      <c r="K415" s="19">
        <v>3167555</v>
      </c>
      <c r="L415" s="19">
        <v>0</v>
      </c>
      <c r="M415" s="19">
        <v>0</v>
      </c>
      <c r="N415" s="19">
        <v>0</v>
      </c>
      <c r="O415" s="19">
        <v>3167555</v>
      </c>
      <c r="P415" s="19">
        <v>0</v>
      </c>
      <c r="Q415" s="19">
        <v>0</v>
      </c>
      <c r="R415" s="19">
        <v>0</v>
      </c>
      <c r="S415" s="19">
        <v>2282051.9500000002</v>
      </c>
      <c r="T415" s="19">
        <v>2282051.9500000002</v>
      </c>
      <c r="U415" s="19">
        <v>3.05</v>
      </c>
      <c r="V415" s="19">
        <v>885503.05</v>
      </c>
      <c r="W415" s="19">
        <v>0</v>
      </c>
      <c r="X415" s="19">
        <v>885503.04999999981</v>
      </c>
      <c r="Y415" s="20">
        <f t="shared" si="24"/>
        <v>0.72044588018203315</v>
      </c>
      <c r="Z415" s="20">
        <f t="shared" si="25"/>
        <v>0.72044588018203315</v>
      </c>
      <c r="AA415" s="20">
        <f t="shared" si="26"/>
        <v>0</v>
      </c>
      <c r="AB415" s="21">
        <f t="shared" si="27"/>
        <v>0.72044588018203315</v>
      </c>
    </row>
    <row r="416" spans="1:28" outlineLevel="1" x14ac:dyDescent="0.25">
      <c r="A416" s="37"/>
      <c r="B416" s="37"/>
      <c r="C416" s="37"/>
      <c r="D416" s="45" t="s">
        <v>530</v>
      </c>
      <c r="E416" s="37"/>
      <c r="F416" s="37"/>
      <c r="G416" s="37"/>
      <c r="H416" s="37"/>
      <c r="I416" s="38"/>
      <c r="J416" s="39">
        <f>SUBTOTAL(9,J413:J415)</f>
        <v>3462211</v>
      </c>
      <c r="K416" s="40">
        <f>SUBTOTAL(9,K413:K415)</f>
        <v>3462211</v>
      </c>
      <c r="L416" s="40">
        <f>SUBTOTAL(9,L413:L415)</f>
        <v>0</v>
      </c>
      <c r="M416" s="40">
        <f>SUBTOTAL(9,M413:M415)</f>
        <v>0</v>
      </c>
      <c r="N416" s="40">
        <f>SUBTOTAL(9,N413:N415)</f>
        <v>0</v>
      </c>
      <c r="O416" s="40">
        <f>SUBTOTAL(9,O413:O415)</f>
        <v>3462211</v>
      </c>
      <c r="P416" s="40">
        <f>SUBTOTAL(9,P413:P415)</f>
        <v>0</v>
      </c>
      <c r="Q416" s="40">
        <f>SUBTOTAL(9,Q413:Q415)</f>
        <v>0</v>
      </c>
      <c r="R416" s="40">
        <f>SUBTOTAL(9,R413:R415)</f>
        <v>0</v>
      </c>
      <c r="S416" s="40">
        <f>SUBTOTAL(9,S413:S415)</f>
        <v>2282051.9500000002</v>
      </c>
      <c r="T416" s="40">
        <f>SUBTOTAL(9,T413:T415)</f>
        <v>2282051.9500000002</v>
      </c>
      <c r="U416" s="40">
        <f>SUBTOTAL(9,U413:U415)</f>
        <v>31179.05</v>
      </c>
      <c r="V416" s="40">
        <f>SUBTOTAL(9,V413:V415)</f>
        <v>1180159.05</v>
      </c>
      <c r="W416" s="40">
        <f>SUBTOTAL(9,W413:W415)</f>
        <v>0</v>
      </c>
      <c r="X416" s="40">
        <f>SUBTOTAL(9,X413:X415)</f>
        <v>1180159.0499999998</v>
      </c>
      <c r="Y416" s="41">
        <f t="shared" si="24"/>
        <v>0.65913139031676582</v>
      </c>
      <c r="Z416" s="41">
        <f t="shared" si="25"/>
        <v>0.65913139031676582</v>
      </c>
      <c r="AA416" s="41">
        <f t="shared" si="26"/>
        <v>0</v>
      </c>
      <c r="AB416" s="41">
        <f t="shared" si="27"/>
        <v>0.65913139031676582</v>
      </c>
    </row>
    <row r="417" spans="1:28" outlineLevel="2" x14ac:dyDescent="0.25">
      <c r="A417" s="15" t="s">
        <v>29</v>
      </c>
      <c r="B417" s="16" t="s">
        <v>30</v>
      </c>
      <c r="C417" s="16" t="s">
        <v>95</v>
      </c>
      <c r="D417" s="16" t="s">
        <v>102</v>
      </c>
      <c r="E417" s="16"/>
      <c r="F417" s="16" t="s">
        <v>33</v>
      </c>
      <c r="G417" s="16">
        <v>1120</v>
      </c>
      <c r="H417" s="16">
        <v>3480</v>
      </c>
      <c r="I417" s="17" t="s">
        <v>103</v>
      </c>
      <c r="J417" s="19">
        <v>11620280</v>
      </c>
      <c r="K417" s="19">
        <v>11620280</v>
      </c>
      <c r="L417" s="19">
        <v>0</v>
      </c>
      <c r="M417" s="19">
        <v>0</v>
      </c>
      <c r="N417" s="19">
        <v>0</v>
      </c>
      <c r="O417" s="19">
        <v>11620280</v>
      </c>
      <c r="P417" s="19">
        <v>0</v>
      </c>
      <c r="Q417" s="19">
        <v>0</v>
      </c>
      <c r="R417" s="19">
        <v>0</v>
      </c>
      <c r="S417" s="19">
        <v>0</v>
      </c>
      <c r="T417" s="19">
        <v>0</v>
      </c>
      <c r="U417" s="19">
        <v>9600000</v>
      </c>
      <c r="V417" s="19">
        <v>11620280</v>
      </c>
      <c r="W417" s="19">
        <v>0</v>
      </c>
      <c r="X417" s="19">
        <v>11620280</v>
      </c>
      <c r="Y417" s="20">
        <f t="shared" si="24"/>
        <v>0</v>
      </c>
      <c r="Z417" s="20">
        <f t="shared" si="25"/>
        <v>0</v>
      </c>
      <c r="AA417" s="20">
        <f t="shared" si="26"/>
        <v>0</v>
      </c>
      <c r="AB417" s="21">
        <f t="shared" si="27"/>
        <v>0</v>
      </c>
    </row>
    <row r="418" spans="1:28" outlineLevel="2" x14ac:dyDescent="0.25">
      <c r="A418" s="15" t="s">
        <v>262</v>
      </c>
      <c r="B418" s="16" t="s">
        <v>263</v>
      </c>
      <c r="C418" s="16" t="s">
        <v>95</v>
      </c>
      <c r="D418" s="16" t="s">
        <v>102</v>
      </c>
      <c r="E418" s="16"/>
      <c r="F418" s="16" t="s">
        <v>33</v>
      </c>
      <c r="G418" s="16">
        <v>1120</v>
      </c>
      <c r="H418" s="16">
        <v>3480</v>
      </c>
      <c r="I418" s="17" t="s">
        <v>103</v>
      </c>
      <c r="J418" s="19">
        <v>3000000</v>
      </c>
      <c r="K418" s="19">
        <v>3000000</v>
      </c>
      <c r="L418" s="19">
        <v>0</v>
      </c>
      <c r="M418" s="19">
        <v>0</v>
      </c>
      <c r="N418" s="19">
        <v>0</v>
      </c>
      <c r="O418" s="19">
        <v>3000000</v>
      </c>
      <c r="P418" s="19">
        <v>0</v>
      </c>
      <c r="Q418" s="19">
        <v>0</v>
      </c>
      <c r="R418" s="19">
        <v>0</v>
      </c>
      <c r="S418" s="19">
        <v>0</v>
      </c>
      <c r="T418" s="19">
        <v>0</v>
      </c>
      <c r="U418" s="19">
        <v>750000</v>
      </c>
      <c r="V418" s="19">
        <v>3000000</v>
      </c>
      <c r="W418" s="19">
        <v>0</v>
      </c>
      <c r="X418" s="19">
        <v>3000000</v>
      </c>
      <c r="Y418" s="20">
        <f t="shared" si="24"/>
        <v>0</v>
      </c>
      <c r="Z418" s="20">
        <f t="shared" si="25"/>
        <v>0</v>
      </c>
      <c r="AA418" s="20">
        <f t="shared" si="26"/>
        <v>0</v>
      </c>
      <c r="AB418" s="21">
        <f t="shared" si="27"/>
        <v>0</v>
      </c>
    </row>
    <row r="419" spans="1:28" outlineLevel="1" x14ac:dyDescent="0.25">
      <c r="A419" s="37"/>
      <c r="B419" s="37"/>
      <c r="C419" s="37"/>
      <c r="D419" s="45" t="s">
        <v>531</v>
      </c>
      <c r="E419" s="37"/>
      <c r="F419" s="37"/>
      <c r="G419" s="37"/>
      <c r="H419" s="37"/>
      <c r="I419" s="38"/>
      <c r="J419" s="39">
        <f>SUBTOTAL(9,J417:J418)</f>
        <v>14620280</v>
      </c>
      <c r="K419" s="40">
        <f>SUBTOTAL(9,K417:K418)</f>
        <v>14620280</v>
      </c>
      <c r="L419" s="40">
        <f>SUBTOTAL(9,L417:L418)</f>
        <v>0</v>
      </c>
      <c r="M419" s="40">
        <f>SUBTOTAL(9,M417:M418)</f>
        <v>0</v>
      </c>
      <c r="N419" s="40">
        <f>SUBTOTAL(9,N417:N418)</f>
        <v>0</v>
      </c>
      <c r="O419" s="40">
        <f>SUBTOTAL(9,O417:O418)</f>
        <v>14620280</v>
      </c>
      <c r="P419" s="40">
        <f>SUBTOTAL(9,P417:P418)</f>
        <v>0</v>
      </c>
      <c r="Q419" s="40">
        <f>SUBTOTAL(9,Q417:Q418)</f>
        <v>0</v>
      </c>
      <c r="R419" s="40">
        <f>SUBTOTAL(9,R417:R418)</f>
        <v>0</v>
      </c>
      <c r="S419" s="40">
        <f>SUBTOTAL(9,S417:S418)</f>
        <v>0</v>
      </c>
      <c r="T419" s="40">
        <f>SUBTOTAL(9,T417:T418)</f>
        <v>0</v>
      </c>
      <c r="U419" s="40">
        <f>SUBTOTAL(9,U417:U418)</f>
        <v>10350000</v>
      </c>
      <c r="V419" s="40">
        <f>SUBTOTAL(9,V417:V418)</f>
        <v>14620280</v>
      </c>
      <c r="W419" s="40">
        <f>SUBTOTAL(9,W417:W418)</f>
        <v>0</v>
      </c>
      <c r="X419" s="40">
        <f>SUBTOTAL(9,X417:X418)</f>
        <v>14620280</v>
      </c>
      <c r="Y419" s="41">
        <f t="shared" si="24"/>
        <v>0</v>
      </c>
      <c r="Z419" s="41">
        <f t="shared" si="25"/>
        <v>0</v>
      </c>
      <c r="AA419" s="41">
        <f t="shared" si="26"/>
        <v>0</v>
      </c>
      <c r="AB419" s="41">
        <f t="shared" si="27"/>
        <v>0</v>
      </c>
    </row>
    <row r="420" spans="1:28" outlineLevel="2" x14ac:dyDescent="0.25">
      <c r="A420" s="15" t="s">
        <v>198</v>
      </c>
      <c r="B420" s="16" t="s">
        <v>30</v>
      </c>
      <c r="C420" s="16" t="s">
        <v>95</v>
      </c>
      <c r="D420" s="16" t="s">
        <v>241</v>
      </c>
      <c r="E420" s="16"/>
      <c r="F420" s="16" t="s">
        <v>33</v>
      </c>
      <c r="G420" s="16">
        <v>1120</v>
      </c>
      <c r="H420" s="16">
        <v>3480</v>
      </c>
      <c r="I420" s="17" t="s">
        <v>242</v>
      </c>
      <c r="J420" s="19">
        <v>1656345</v>
      </c>
      <c r="K420" s="19">
        <v>1656345</v>
      </c>
      <c r="L420" s="19">
        <v>0</v>
      </c>
      <c r="M420" s="19">
        <v>0</v>
      </c>
      <c r="N420" s="19">
        <v>0</v>
      </c>
      <c r="O420" s="19">
        <v>1656345</v>
      </c>
      <c r="P420" s="19">
        <v>0</v>
      </c>
      <c r="Q420" s="19">
        <v>100000</v>
      </c>
      <c r="R420" s="19">
        <v>0</v>
      </c>
      <c r="S420" s="19">
        <v>0</v>
      </c>
      <c r="T420" s="19">
        <v>0</v>
      </c>
      <c r="U420" s="19">
        <v>778790</v>
      </c>
      <c r="V420" s="19">
        <v>1556345</v>
      </c>
      <c r="W420" s="19">
        <v>0</v>
      </c>
      <c r="X420" s="19">
        <v>1556345</v>
      </c>
      <c r="Y420" s="20">
        <f t="shared" si="24"/>
        <v>0</v>
      </c>
      <c r="Z420" s="20">
        <f t="shared" si="25"/>
        <v>0</v>
      </c>
      <c r="AA420" s="20">
        <f t="shared" si="26"/>
        <v>6.0373895535048558E-2</v>
      </c>
      <c r="AB420" s="21">
        <f t="shared" si="27"/>
        <v>6.0373895535048558E-2</v>
      </c>
    </row>
    <row r="421" spans="1:28" outlineLevel="2" x14ac:dyDescent="0.25">
      <c r="A421" s="15" t="s">
        <v>312</v>
      </c>
      <c r="B421" s="16" t="s">
        <v>30</v>
      </c>
      <c r="C421" s="16" t="s">
        <v>95</v>
      </c>
      <c r="D421" s="16" t="s">
        <v>241</v>
      </c>
      <c r="E421" s="16"/>
      <c r="F421" s="16" t="s">
        <v>33</v>
      </c>
      <c r="G421" s="16">
        <v>1120</v>
      </c>
      <c r="H421" s="16">
        <v>3480</v>
      </c>
      <c r="I421" s="17" t="s">
        <v>242</v>
      </c>
      <c r="J421" s="19">
        <v>789085</v>
      </c>
      <c r="K421" s="19">
        <v>789085</v>
      </c>
      <c r="L421" s="19">
        <v>0</v>
      </c>
      <c r="M421" s="19">
        <v>-400000</v>
      </c>
      <c r="N421" s="19">
        <v>0</v>
      </c>
      <c r="O421" s="19">
        <v>389085</v>
      </c>
      <c r="P421" s="19">
        <v>0</v>
      </c>
      <c r="Q421" s="19">
        <v>0</v>
      </c>
      <c r="R421" s="19">
        <v>0</v>
      </c>
      <c r="S421" s="19">
        <v>0</v>
      </c>
      <c r="T421" s="19">
        <v>0</v>
      </c>
      <c r="U421" s="19">
        <v>29385</v>
      </c>
      <c r="V421" s="19">
        <v>789085</v>
      </c>
      <c r="W421" s="19">
        <v>0</v>
      </c>
      <c r="X421" s="19">
        <v>389085</v>
      </c>
      <c r="Y421" s="20">
        <f t="shared" si="24"/>
        <v>0</v>
      </c>
      <c r="Z421" s="20">
        <f t="shared" si="25"/>
        <v>0</v>
      </c>
      <c r="AA421" s="20">
        <f t="shared" si="26"/>
        <v>0</v>
      </c>
      <c r="AB421" s="21">
        <f t="shared" si="27"/>
        <v>0</v>
      </c>
    </row>
    <row r="422" spans="1:28" outlineLevel="1" x14ac:dyDescent="0.25">
      <c r="A422" s="37"/>
      <c r="B422" s="37"/>
      <c r="C422" s="37"/>
      <c r="D422" s="45" t="s">
        <v>532</v>
      </c>
      <c r="E422" s="37"/>
      <c r="F422" s="37"/>
      <c r="G422" s="37"/>
      <c r="H422" s="37"/>
      <c r="I422" s="38"/>
      <c r="J422" s="39">
        <f>SUBTOTAL(9,J420:J421)</f>
        <v>2445430</v>
      </c>
      <c r="K422" s="40">
        <f>SUBTOTAL(9,K420:K421)</f>
        <v>2445430</v>
      </c>
      <c r="L422" s="40">
        <f>SUBTOTAL(9,L420:L421)</f>
        <v>0</v>
      </c>
      <c r="M422" s="40">
        <f>SUBTOTAL(9,M420:M421)</f>
        <v>-400000</v>
      </c>
      <c r="N422" s="40">
        <f>SUBTOTAL(9,N420:N421)</f>
        <v>0</v>
      </c>
      <c r="O422" s="40">
        <f>SUBTOTAL(9,O420:O421)</f>
        <v>2045430</v>
      </c>
      <c r="P422" s="40">
        <f>SUBTOTAL(9,P420:P421)</f>
        <v>0</v>
      </c>
      <c r="Q422" s="40">
        <f>SUBTOTAL(9,Q420:Q421)</f>
        <v>100000</v>
      </c>
      <c r="R422" s="40">
        <f>SUBTOTAL(9,R420:R421)</f>
        <v>0</v>
      </c>
      <c r="S422" s="40">
        <f>SUBTOTAL(9,S420:S421)</f>
        <v>0</v>
      </c>
      <c r="T422" s="40">
        <f>SUBTOTAL(9,T420:T421)</f>
        <v>0</v>
      </c>
      <c r="U422" s="40">
        <f>SUBTOTAL(9,U420:U421)</f>
        <v>808175</v>
      </c>
      <c r="V422" s="40">
        <f>SUBTOTAL(9,V420:V421)</f>
        <v>2345430</v>
      </c>
      <c r="W422" s="40">
        <f>SUBTOTAL(9,W420:W421)</f>
        <v>0</v>
      </c>
      <c r="X422" s="40">
        <f>SUBTOTAL(9,X420:X421)</f>
        <v>1945430</v>
      </c>
      <c r="Y422" s="41">
        <f t="shared" si="24"/>
        <v>0</v>
      </c>
      <c r="Z422" s="41">
        <f t="shared" si="25"/>
        <v>0</v>
      </c>
      <c r="AA422" s="41">
        <f t="shared" si="26"/>
        <v>4.8889475562595638E-2</v>
      </c>
      <c r="AB422" s="41">
        <f t="shared" si="27"/>
        <v>4.8889475562595638E-2</v>
      </c>
    </row>
    <row r="423" spans="1:28" ht="30" outlineLevel="2" x14ac:dyDescent="0.25">
      <c r="A423" s="15" t="s">
        <v>198</v>
      </c>
      <c r="B423" s="16" t="s">
        <v>30</v>
      </c>
      <c r="C423" s="16" t="s">
        <v>95</v>
      </c>
      <c r="D423" s="16" t="s">
        <v>243</v>
      </c>
      <c r="E423" s="16"/>
      <c r="F423" s="16" t="s">
        <v>33</v>
      </c>
      <c r="G423" s="16">
        <v>1120</v>
      </c>
      <c r="H423" s="16">
        <v>3480</v>
      </c>
      <c r="I423" s="17" t="s">
        <v>244</v>
      </c>
      <c r="J423" s="19">
        <v>1766350</v>
      </c>
      <c r="K423" s="19">
        <v>1766350</v>
      </c>
      <c r="L423" s="19">
        <v>0</v>
      </c>
      <c r="M423" s="19">
        <v>0</v>
      </c>
      <c r="N423" s="19">
        <v>0</v>
      </c>
      <c r="O423" s="19">
        <v>1766350</v>
      </c>
      <c r="P423" s="19">
        <v>0</v>
      </c>
      <c r="Q423" s="19">
        <v>35950</v>
      </c>
      <c r="R423" s="19">
        <v>0</v>
      </c>
      <c r="S423" s="19">
        <v>0</v>
      </c>
      <c r="T423" s="19">
        <v>0</v>
      </c>
      <c r="U423" s="19">
        <v>0</v>
      </c>
      <c r="V423" s="19">
        <v>1730400</v>
      </c>
      <c r="W423" s="19">
        <v>0</v>
      </c>
      <c r="X423" s="19">
        <v>1730400</v>
      </c>
      <c r="Y423" s="20">
        <f t="shared" si="24"/>
        <v>0</v>
      </c>
      <c r="Z423" s="20">
        <f t="shared" si="25"/>
        <v>0</v>
      </c>
      <c r="AA423" s="20">
        <f t="shared" si="26"/>
        <v>2.0352704730093131E-2</v>
      </c>
      <c r="AB423" s="21">
        <f t="shared" si="27"/>
        <v>2.0352704730093131E-2</v>
      </c>
    </row>
    <row r="424" spans="1:28" ht="30" outlineLevel="2" x14ac:dyDescent="0.25">
      <c r="A424" s="15" t="s">
        <v>312</v>
      </c>
      <c r="B424" s="16" t="s">
        <v>30</v>
      </c>
      <c r="C424" s="16" t="s">
        <v>95</v>
      </c>
      <c r="D424" s="16" t="s">
        <v>243</v>
      </c>
      <c r="E424" s="16"/>
      <c r="F424" s="16" t="s">
        <v>33</v>
      </c>
      <c r="G424" s="16">
        <v>1120</v>
      </c>
      <c r="H424" s="16">
        <v>3480</v>
      </c>
      <c r="I424" s="17" t="s">
        <v>244</v>
      </c>
      <c r="J424" s="19">
        <v>67480</v>
      </c>
      <c r="K424" s="19">
        <v>67480</v>
      </c>
      <c r="L424" s="19">
        <v>0</v>
      </c>
      <c r="M424" s="19">
        <v>0</v>
      </c>
      <c r="N424" s="19">
        <v>0</v>
      </c>
      <c r="O424" s="19">
        <v>67480</v>
      </c>
      <c r="P424" s="19">
        <v>66496</v>
      </c>
      <c r="Q424" s="19">
        <v>0</v>
      </c>
      <c r="R424" s="19">
        <v>0</v>
      </c>
      <c r="S424" s="19">
        <v>0</v>
      </c>
      <c r="T424" s="19">
        <v>0</v>
      </c>
      <c r="U424" s="19">
        <v>984</v>
      </c>
      <c r="V424" s="19">
        <v>984</v>
      </c>
      <c r="W424" s="19">
        <v>0</v>
      </c>
      <c r="X424" s="19">
        <v>984</v>
      </c>
      <c r="Y424" s="20">
        <f t="shared" si="24"/>
        <v>0</v>
      </c>
      <c r="Z424" s="20">
        <f t="shared" si="25"/>
        <v>0</v>
      </c>
      <c r="AA424" s="20">
        <f t="shared" si="26"/>
        <v>0.98541790160047427</v>
      </c>
      <c r="AB424" s="21">
        <f t="shared" si="27"/>
        <v>0.98541790160047427</v>
      </c>
    </row>
    <row r="425" spans="1:28" outlineLevel="1" x14ac:dyDescent="0.25">
      <c r="A425" s="37"/>
      <c r="B425" s="37"/>
      <c r="C425" s="37"/>
      <c r="D425" s="45" t="s">
        <v>533</v>
      </c>
      <c r="E425" s="37"/>
      <c r="F425" s="37"/>
      <c r="G425" s="37"/>
      <c r="H425" s="37"/>
      <c r="I425" s="38"/>
      <c r="J425" s="39">
        <f>SUBTOTAL(9,J423:J424)</f>
        <v>1833830</v>
      </c>
      <c r="K425" s="40">
        <f>SUBTOTAL(9,K423:K424)</f>
        <v>1833830</v>
      </c>
      <c r="L425" s="40">
        <f>SUBTOTAL(9,L423:L424)</f>
        <v>0</v>
      </c>
      <c r="M425" s="40">
        <f>SUBTOTAL(9,M423:M424)</f>
        <v>0</v>
      </c>
      <c r="N425" s="40">
        <f>SUBTOTAL(9,N423:N424)</f>
        <v>0</v>
      </c>
      <c r="O425" s="40">
        <f>SUBTOTAL(9,O423:O424)</f>
        <v>1833830</v>
      </c>
      <c r="P425" s="40">
        <f>SUBTOTAL(9,P423:P424)</f>
        <v>66496</v>
      </c>
      <c r="Q425" s="40">
        <f>SUBTOTAL(9,Q423:Q424)</f>
        <v>35950</v>
      </c>
      <c r="R425" s="40">
        <f>SUBTOTAL(9,R423:R424)</f>
        <v>0</v>
      </c>
      <c r="S425" s="40">
        <f>SUBTOTAL(9,S423:S424)</f>
        <v>0</v>
      </c>
      <c r="T425" s="40">
        <f>SUBTOTAL(9,T423:T424)</f>
        <v>0</v>
      </c>
      <c r="U425" s="40">
        <f>SUBTOTAL(9,U423:U424)</f>
        <v>984</v>
      </c>
      <c r="V425" s="40">
        <f>SUBTOTAL(9,V423:V424)</f>
        <v>1731384</v>
      </c>
      <c r="W425" s="40">
        <f>SUBTOTAL(9,W423:W424)</f>
        <v>0</v>
      </c>
      <c r="X425" s="40">
        <f>SUBTOTAL(9,X423:X424)</f>
        <v>1731384</v>
      </c>
      <c r="Y425" s="41">
        <f t="shared" si="24"/>
        <v>0</v>
      </c>
      <c r="Z425" s="41">
        <f t="shared" si="25"/>
        <v>0</v>
      </c>
      <c r="AA425" s="41">
        <f t="shared" si="26"/>
        <v>5.5864502162141526E-2</v>
      </c>
      <c r="AB425" s="41">
        <f t="shared" si="27"/>
        <v>5.5864502162141526E-2</v>
      </c>
    </row>
    <row r="426" spans="1:28" outlineLevel="2" x14ac:dyDescent="0.25">
      <c r="A426" s="15" t="s">
        <v>198</v>
      </c>
      <c r="B426" s="16" t="s">
        <v>30</v>
      </c>
      <c r="C426" s="16" t="s">
        <v>95</v>
      </c>
      <c r="D426" s="16" t="s">
        <v>245</v>
      </c>
      <c r="E426" s="16"/>
      <c r="F426" s="16" t="s">
        <v>33</v>
      </c>
      <c r="G426" s="16">
        <v>1120</v>
      </c>
      <c r="H426" s="16">
        <v>3480</v>
      </c>
      <c r="I426" s="17" t="s">
        <v>246</v>
      </c>
      <c r="J426" s="19">
        <v>1162320</v>
      </c>
      <c r="K426" s="19">
        <v>1162320</v>
      </c>
      <c r="L426" s="19">
        <v>0</v>
      </c>
      <c r="M426" s="19">
        <v>0</v>
      </c>
      <c r="N426" s="19">
        <v>0</v>
      </c>
      <c r="O426" s="19">
        <v>1162320</v>
      </c>
      <c r="P426" s="19">
        <v>0</v>
      </c>
      <c r="Q426" s="19">
        <v>50000</v>
      </c>
      <c r="R426" s="19">
        <v>0</v>
      </c>
      <c r="S426" s="19">
        <v>0</v>
      </c>
      <c r="T426" s="19">
        <v>0</v>
      </c>
      <c r="U426" s="19">
        <v>87880</v>
      </c>
      <c r="V426" s="19">
        <v>1112320</v>
      </c>
      <c r="W426" s="19">
        <v>0</v>
      </c>
      <c r="X426" s="19">
        <v>1112320</v>
      </c>
      <c r="Y426" s="20">
        <f t="shared" si="24"/>
        <v>0</v>
      </c>
      <c r="Z426" s="20">
        <f t="shared" si="25"/>
        <v>0</v>
      </c>
      <c r="AA426" s="20">
        <f t="shared" si="26"/>
        <v>4.3017413448964141E-2</v>
      </c>
      <c r="AB426" s="21">
        <f t="shared" si="27"/>
        <v>4.3017413448964141E-2</v>
      </c>
    </row>
    <row r="427" spans="1:28" outlineLevel="1" x14ac:dyDescent="0.25">
      <c r="A427" s="37"/>
      <c r="B427" s="37"/>
      <c r="C427" s="37"/>
      <c r="D427" s="45" t="s">
        <v>534</v>
      </c>
      <c r="E427" s="37"/>
      <c r="F427" s="37"/>
      <c r="G427" s="37"/>
      <c r="H427" s="37"/>
      <c r="I427" s="38"/>
      <c r="J427" s="39">
        <f>SUBTOTAL(9,J426:J426)</f>
        <v>1162320</v>
      </c>
      <c r="K427" s="40">
        <f>SUBTOTAL(9,K426:K426)</f>
        <v>1162320</v>
      </c>
      <c r="L427" s="40">
        <f>SUBTOTAL(9,L426:L426)</f>
        <v>0</v>
      </c>
      <c r="M427" s="40">
        <f>SUBTOTAL(9,M426:M426)</f>
        <v>0</v>
      </c>
      <c r="N427" s="40">
        <f>SUBTOTAL(9,N426:N426)</f>
        <v>0</v>
      </c>
      <c r="O427" s="40">
        <f>SUBTOTAL(9,O426:O426)</f>
        <v>1162320</v>
      </c>
      <c r="P427" s="40">
        <f>SUBTOTAL(9,P426:P426)</f>
        <v>0</v>
      </c>
      <c r="Q427" s="40">
        <f>SUBTOTAL(9,Q426:Q426)</f>
        <v>50000</v>
      </c>
      <c r="R427" s="40">
        <f>SUBTOTAL(9,R426:R426)</f>
        <v>0</v>
      </c>
      <c r="S427" s="40">
        <f>SUBTOTAL(9,S426:S426)</f>
        <v>0</v>
      </c>
      <c r="T427" s="40">
        <f>SUBTOTAL(9,T426:T426)</f>
        <v>0</v>
      </c>
      <c r="U427" s="40">
        <f>SUBTOTAL(9,U426:U426)</f>
        <v>87880</v>
      </c>
      <c r="V427" s="40">
        <f>SUBTOTAL(9,V426:V426)</f>
        <v>1112320</v>
      </c>
      <c r="W427" s="40">
        <f>SUBTOTAL(9,W426:W426)</f>
        <v>0</v>
      </c>
      <c r="X427" s="40">
        <f>SUBTOTAL(9,X426:X426)</f>
        <v>1112320</v>
      </c>
      <c r="Y427" s="41">
        <f t="shared" si="24"/>
        <v>0</v>
      </c>
      <c r="Z427" s="41">
        <f t="shared" si="25"/>
        <v>0</v>
      </c>
      <c r="AA427" s="41">
        <f t="shared" si="26"/>
        <v>4.3017413448964141E-2</v>
      </c>
      <c r="AB427" s="41">
        <f t="shared" si="27"/>
        <v>4.3017413448964141E-2</v>
      </c>
    </row>
    <row r="428" spans="1:28" ht="30" outlineLevel="2" x14ac:dyDescent="0.25">
      <c r="A428" s="15" t="s">
        <v>29</v>
      </c>
      <c r="B428" s="16" t="s">
        <v>30</v>
      </c>
      <c r="C428" s="16" t="s">
        <v>95</v>
      </c>
      <c r="D428" s="16" t="s">
        <v>104</v>
      </c>
      <c r="E428" s="16"/>
      <c r="F428" s="16" t="s">
        <v>33</v>
      </c>
      <c r="G428" s="16">
        <v>1120</v>
      </c>
      <c r="H428" s="16">
        <v>3480</v>
      </c>
      <c r="I428" s="17" t="s">
        <v>105</v>
      </c>
      <c r="J428" s="19">
        <v>3265175</v>
      </c>
      <c r="K428" s="19">
        <v>3265175</v>
      </c>
      <c r="L428" s="19">
        <v>0</v>
      </c>
      <c r="M428" s="19">
        <v>550000</v>
      </c>
      <c r="N428" s="19">
        <v>0</v>
      </c>
      <c r="O428" s="19">
        <v>3815175</v>
      </c>
      <c r="P428" s="19">
        <v>3221316</v>
      </c>
      <c r="Q428" s="19">
        <v>0</v>
      </c>
      <c r="R428" s="19">
        <v>0</v>
      </c>
      <c r="S428" s="19">
        <v>0</v>
      </c>
      <c r="T428" s="19">
        <v>0</v>
      </c>
      <c r="U428" s="19">
        <v>43859</v>
      </c>
      <c r="V428" s="19">
        <v>43859</v>
      </c>
      <c r="W428" s="19">
        <v>0</v>
      </c>
      <c r="X428" s="19">
        <v>593859</v>
      </c>
      <c r="Y428" s="20">
        <f t="shared" si="24"/>
        <v>0</v>
      </c>
      <c r="Z428" s="20">
        <f t="shared" si="25"/>
        <v>0</v>
      </c>
      <c r="AA428" s="20">
        <f t="shared" si="26"/>
        <v>0.84434292004953904</v>
      </c>
      <c r="AB428" s="21">
        <f t="shared" si="27"/>
        <v>0.84434292004953904</v>
      </c>
    </row>
    <row r="429" spans="1:28" ht="30" outlineLevel="2" x14ac:dyDescent="0.25">
      <c r="A429" s="15" t="s">
        <v>198</v>
      </c>
      <c r="B429" s="16" t="s">
        <v>30</v>
      </c>
      <c r="C429" s="16" t="s">
        <v>95</v>
      </c>
      <c r="D429" s="16" t="s">
        <v>104</v>
      </c>
      <c r="E429" s="16"/>
      <c r="F429" s="16" t="s">
        <v>33</v>
      </c>
      <c r="G429" s="16">
        <v>1120</v>
      </c>
      <c r="H429" s="16">
        <v>3480</v>
      </c>
      <c r="I429" s="17" t="s">
        <v>105</v>
      </c>
      <c r="J429" s="19">
        <v>6687049</v>
      </c>
      <c r="K429" s="19">
        <v>6687049</v>
      </c>
      <c r="L429" s="19">
        <v>0</v>
      </c>
      <c r="M429" s="19">
        <v>0</v>
      </c>
      <c r="N429" s="19">
        <v>0</v>
      </c>
      <c r="O429" s="19">
        <v>6687049</v>
      </c>
      <c r="P429" s="19">
        <v>0</v>
      </c>
      <c r="Q429" s="19">
        <v>245057.58</v>
      </c>
      <c r="R429" s="19">
        <v>0</v>
      </c>
      <c r="S429" s="19">
        <v>0</v>
      </c>
      <c r="T429" s="19">
        <v>0</v>
      </c>
      <c r="U429" s="19">
        <v>-57.58</v>
      </c>
      <c r="V429" s="19">
        <v>6441991.4199999999</v>
      </c>
      <c r="W429" s="19">
        <v>0</v>
      </c>
      <c r="X429" s="19">
        <v>6441991.4199999999</v>
      </c>
      <c r="Y429" s="20">
        <f t="shared" si="24"/>
        <v>0</v>
      </c>
      <c r="Z429" s="20">
        <f t="shared" si="25"/>
        <v>0</v>
      </c>
      <c r="AA429" s="20">
        <f t="shared" si="26"/>
        <v>3.6646595531152827E-2</v>
      </c>
      <c r="AB429" s="21">
        <f t="shared" si="27"/>
        <v>3.6646595531152827E-2</v>
      </c>
    </row>
    <row r="430" spans="1:28" ht="30" outlineLevel="2" x14ac:dyDescent="0.25">
      <c r="A430" s="15" t="s">
        <v>262</v>
      </c>
      <c r="B430" s="16" t="s">
        <v>263</v>
      </c>
      <c r="C430" s="16" t="s">
        <v>95</v>
      </c>
      <c r="D430" s="16" t="s">
        <v>104</v>
      </c>
      <c r="E430" s="16"/>
      <c r="F430" s="16" t="s">
        <v>33</v>
      </c>
      <c r="G430" s="16">
        <v>1120</v>
      </c>
      <c r="H430" s="16">
        <v>3480</v>
      </c>
      <c r="I430" s="17" t="s">
        <v>105</v>
      </c>
      <c r="J430" s="19">
        <v>30000</v>
      </c>
      <c r="K430" s="19">
        <v>30000</v>
      </c>
      <c r="L430" s="19">
        <v>0</v>
      </c>
      <c r="M430" s="19">
        <v>0</v>
      </c>
      <c r="N430" s="19">
        <v>0</v>
      </c>
      <c r="O430" s="19">
        <v>30000</v>
      </c>
      <c r="P430" s="19">
        <v>0</v>
      </c>
      <c r="Q430" s="19">
        <v>0</v>
      </c>
      <c r="R430" s="19">
        <v>0</v>
      </c>
      <c r="S430" s="19">
        <v>0</v>
      </c>
      <c r="T430" s="19">
        <v>0</v>
      </c>
      <c r="U430" s="19">
        <v>7500</v>
      </c>
      <c r="V430" s="19">
        <v>30000</v>
      </c>
      <c r="W430" s="19">
        <v>0</v>
      </c>
      <c r="X430" s="19">
        <v>30000</v>
      </c>
      <c r="Y430" s="20">
        <f t="shared" si="24"/>
        <v>0</v>
      </c>
      <c r="Z430" s="20">
        <f t="shared" si="25"/>
        <v>0</v>
      </c>
      <c r="AA430" s="20">
        <f t="shared" si="26"/>
        <v>0</v>
      </c>
      <c r="AB430" s="21">
        <f t="shared" si="27"/>
        <v>0</v>
      </c>
    </row>
    <row r="431" spans="1:28" ht="30" outlineLevel="2" x14ac:dyDescent="0.25">
      <c r="A431" s="15" t="s">
        <v>262</v>
      </c>
      <c r="B431" s="16" t="s">
        <v>264</v>
      </c>
      <c r="C431" s="16" t="s">
        <v>95</v>
      </c>
      <c r="D431" s="16" t="s">
        <v>104</v>
      </c>
      <c r="E431" s="16"/>
      <c r="F431" s="16" t="s">
        <v>33</v>
      </c>
      <c r="G431" s="16">
        <v>1120</v>
      </c>
      <c r="H431" s="16">
        <v>3480</v>
      </c>
      <c r="I431" s="17" t="s">
        <v>105</v>
      </c>
      <c r="J431" s="19">
        <v>52000</v>
      </c>
      <c r="K431" s="19">
        <v>52000</v>
      </c>
      <c r="L431" s="19">
        <v>0</v>
      </c>
      <c r="M431" s="19">
        <v>0</v>
      </c>
      <c r="N431" s="19">
        <v>0</v>
      </c>
      <c r="O431" s="19">
        <v>52000</v>
      </c>
      <c r="P431" s="19">
        <v>0</v>
      </c>
      <c r="Q431" s="19">
        <v>0</v>
      </c>
      <c r="R431" s="19">
        <v>0</v>
      </c>
      <c r="S431" s="19">
        <v>51518.61</v>
      </c>
      <c r="T431" s="19">
        <v>51518.61</v>
      </c>
      <c r="U431" s="19">
        <v>481.39</v>
      </c>
      <c r="V431" s="19">
        <v>481.39</v>
      </c>
      <c r="W431" s="19">
        <v>0</v>
      </c>
      <c r="X431" s="19">
        <v>481.38999999999942</v>
      </c>
      <c r="Y431" s="20">
        <f t="shared" si="24"/>
        <v>0.99074249999999997</v>
      </c>
      <c r="Z431" s="20">
        <f t="shared" si="25"/>
        <v>0.99074249999999997</v>
      </c>
      <c r="AA431" s="20">
        <f t="shared" si="26"/>
        <v>0</v>
      </c>
      <c r="AB431" s="21">
        <f t="shared" si="27"/>
        <v>0.99074249999999997</v>
      </c>
    </row>
    <row r="432" spans="1:28" ht="30" outlineLevel="2" x14ac:dyDescent="0.25">
      <c r="A432" s="15" t="s">
        <v>262</v>
      </c>
      <c r="B432" s="16" t="s">
        <v>288</v>
      </c>
      <c r="C432" s="16" t="s">
        <v>95</v>
      </c>
      <c r="D432" s="16" t="s">
        <v>104</v>
      </c>
      <c r="E432" s="16"/>
      <c r="F432" s="16" t="s">
        <v>33</v>
      </c>
      <c r="G432" s="16">
        <v>1120</v>
      </c>
      <c r="H432" s="16">
        <v>3480</v>
      </c>
      <c r="I432" s="17" t="s">
        <v>105</v>
      </c>
      <c r="J432" s="19">
        <v>2011181</v>
      </c>
      <c r="K432" s="19">
        <v>2011181</v>
      </c>
      <c r="L432" s="19">
        <v>0</v>
      </c>
      <c r="M432" s="19">
        <v>0</v>
      </c>
      <c r="N432" s="19">
        <v>0</v>
      </c>
      <c r="O432" s="19">
        <v>2011181</v>
      </c>
      <c r="P432" s="19">
        <v>0</v>
      </c>
      <c r="Q432" s="19">
        <v>0</v>
      </c>
      <c r="R432" s="19">
        <v>0</v>
      </c>
      <c r="S432" s="19">
        <v>0</v>
      </c>
      <c r="T432" s="19">
        <v>0</v>
      </c>
      <c r="U432" s="19">
        <v>0</v>
      </c>
      <c r="V432" s="19">
        <v>2011181</v>
      </c>
      <c r="W432" s="19">
        <v>0</v>
      </c>
      <c r="X432" s="19">
        <v>2011181</v>
      </c>
      <c r="Y432" s="20">
        <f t="shared" si="24"/>
        <v>0</v>
      </c>
      <c r="Z432" s="20">
        <f t="shared" si="25"/>
        <v>0</v>
      </c>
      <c r="AA432" s="20">
        <f t="shared" si="26"/>
        <v>0</v>
      </c>
      <c r="AB432" s="21">
        <f t="shared" si="27"/>
        <v>0</v>
      </c>
    </row>
    <row r="433" spans="1:28" ht="30" outlineLevel="2" x14ac:dyDescent="0.25">
      <c r="A433" s="15" t="s">
        <v>295</v>
      </c>
      <c r="B433" s="16" t="s">
        <v>30</v>
      </c>
      <c r="C433" s="16" t="s">
        <v>95</v>
      </c>
      <c r="D433" s="16" t="s">
        <v>104</v>
      </c>
      <c r="E433" s="16"/>
      <c r="F433" s="16" t="s">
        <v>33</v>
      </c>
      <c r="G433" s="16">
        <v>1120</v>
      </c>
      <c r="H433" s="16">
        <v>3480</v>
      </c>
      <c r="I433" s="17" t="s">
        <v>105</v>
      </c>
      <c r="J433" s="19">
        <v>1441609</v>
      </c>
      <c r="K433" s="19">
        <v>1441609</v>
      </c>
      <c r="L433" s="19">
        <v>0</v>
      </c>
      <c r="M433" s="19">
        <v>0</v>
      </c>
      <c r="N433" s="19">
        <v>0</v>
      </c>
      <c r="O433" s="19">
        <v>1441609</v>
      </c>
      <c r="P433" s="19">
        <v>0</v>
      </c>
      <c r="Q433" s="19">
        <v>0</v>
      </c>
      <c r="R433" s="19">
        <v>0</v>
      </c>
      <c r="S433" s="19">
        <v>0</v>
      </c>
      <c r="T433" s="19">
        <v>0</v>
      </c>
      <c r="U433" s="19">
        <v>0</v>
      </c>
      <c r="V433" s="19">
        <v>1441609</v>
      </c>
      <c r="W433" s="19">
        <v>0</v>
      </c>
      <c r="X433" s="19">
        <v>1441609</v>
      </c>
      <c r="Y433" s="20">
        <f t="shared" si="24"/>
        <v>0</v>
      </c>
      <c r="Z433" s="20">
        <f t="shared" si="25"/>
        <v>0</v>
      </c>
      <c r="AA433" s="20">
        <f t="shared" si="26"/>
        <v>0</v>
      </c>
      <c r="AB433" s="21">
        <f t="shared" si="27"/>
        <v>0</v>
      </c>
    </row>
    <row r="434" spans="1:28" ht="30" outlineLevel="2" x14ac:dyDescent="0.25">
      <c r="A434" s="15" t="s">
        <v>312</v>
      </c>
      <c r="B434" s="16" t="s">
        <v>30</v>
      </c>
      <c r="C434" s="16" t="s">
        <v>95</v>
      </c>
      <c r="D434" s="16" t="s">
        <v>104</v>
      </c>
      <c r="E434" s="16"/>
      <c r="F434" s="16" t="s">
        <v>33</v>
      </c>
      <c r="G434" s="16">
        <v>1120</v>
      </c>
      <c r="H434" s="16">
        <v>3480</v>
      </c>
      <c r="I434" s="17" t="s">
        <v>105</v>
      </c>
      <c r="J434" s="19">
        <v>30476410</v>
      </c>
      <c r="K434" s="19">
        <v>30476410</v>
      </c>
      <c r="L434" s="19">
        <v>0</v>
      </c>
      <c r="M434" s="19">
        <v>0</v>
      </c>
      <c r="N434" s="19">
        <v>0</v>
      </c>
      <c r="O434" s="19">
        <v>30476410</v>
      </c>
      <c r="P434" s="19">
        <v>0</v>
      </c>
      <c r="Q434" s="19">
        <v>0</v>
      </c>
      <c r="R434" s="19">
        <v>0</v>
      </c>
      <c r="S434" s="19">
        <v>0</v>
      </c>
      <c r="T434" s="19">
        <v>0</v>
      </c>
      <c r="U434" s="19">
        <v>0</v>
      </c>
      <c r="V434" s="19">
        <v>30476410</v>
      </c>
      <c r="W434" s="19">
        <v>0</v>
      </c>
      <c r="X434" s="19">
        <v>30476410</v>
      </c>
      <c r="Y434" s="20">
        <f t="shared" si="24"/>
        <v>0</v>
      </c>
      <c r="Z434" s="20">
        <f t="shared" si="25"/>
        <v>0</v>
      </c>
      <c r="AA434" s="20">
        <f t="shared" si="26"/>
        <v>0</v>
      </c>
      <c r="AB434" s="21">
        <f t="shared" si="27"/>
        <v>0</v>
      </c>
    </row>
    <row r="435" spans="1:28" outlineLevel="1" x14ac:dyDescent="0.25">
      <c r="A435" s="37"/>
      <c r="B435" s="37"/>
      <c r="C435" s="37"/>
      <c r="D435" s="45" t="s">
        <v>535</v>
      </c>
      <c r="E435" s="37"/>
      <c r="F435" s="37"/>
      <c r="G435" s="37"/>
      <c r="H435" s="37"/>
      <c r="I435" s="38"/>
      <c r="J435" s="39">
        <f>SUBTOTAL(9,J428:J434)</f>
        <v>43963424</v>
      </c>
      <c r="K435" s="40">
        <f>SUBTOTAL(9,K428:K434)</f>
        <v>43963424</v>
      </c>
      <c r="L435" s="40">
        <f>SUBTOTAL(9,L428:L434)</f>
        <v>0</v>
      </c>
      <c r="M435" s="40">
        <f>SUBTOTAL(9,M428:M434)</f>
        <v>550000</v>
      </c>
      <c r="N435" s="40">
        <f>SUBTOTAL(9,N428:N434)</f>
        <v>0</v>
      </c>
      <c r="O435" s="40">
        <f>SUBTOTAL(9,O428:O434)</f>
        <v>44513424</v>
      </c>
      <c r="P435" s="40">
        <f>SUBTOTAL(9,P428:P434)</f>
        <v>3221316</v>
      </c>
      <c r="Q435" s="40">
        <f>SUBTOTAL(9,Q428:Q434)</f>
        <v>245057.58</v>
      </c>
      <c r="R435" s="40">
        <f>SUBTOTAL(9,R428:R434)</f>
        <v>0</v>
      </c>
      <c r="S435" s="40">
        <f>SUBTOTAL(9,S428:S434)</f>
        <v>51518.61</v>
      </c>
      <c r="T435" s="40">
        <f>SUBTOTAL(9,T428:T434)</f>
        <v>51518.61</v>
      </c>
      <c r="U435" s="40">
        <f>SUBTOTAL(9,U428:U434)</f>
        <v>51782.81</v>
      </c>
      <c r="V435" s="40">
        <f>SUBTOTAL(9,V428:V434)</f>
        <v>40445531.810000002</v>
      </c>
      <c r="W435" s="40">
        <f>SUBTOTAL(9,W428:W434)</f>
        <v>0</v>
      </c>
      <c r="X435" s="40">
        <f>SUBTOTAL(9,X428:X434)</f>
        <v>40995531.810000002</v>
      </c>
      <c r="Y435" s="41">
        <f t="shared" si="24"/>
        <v>1.171851628299015E-3</v>
      </c>
      <c r="Z435" s="41">
        <f t="shared" si="25"/>
        <v>1.1573724366833698E-3</v>
      </c>
      <c r="AA435" s="41">
        <f t="shared" si="26"/>
        <v>7.7872544246427783E-2</v>
      </c>
      <c r="AB435" s="41">
        <f t="shared" si="27"/>
        <v>7.9029916683111157E-2</v>
      </c>
    </row>
    <row r="436" spans="1:28" outlineLevel="2" x14ac:dyDescent="0.25">
      <c r="A436" s="15" t="s">
        <v>198</v>
      </c>
      <c r="B436" s="16" t="s">
        <v>30</v>
      </c>
      <c r="C436" s="16" t="s">
        <v>95</v>
      </c>
      <c r="D436" s="16" t="s">
        <v>247</v>
      </c>
      <c r="E436" s="16"/>
      <c r="F436" s="16" t="s">
        <v>33</v>
      </c>
      <c r="G436" s="16">
        <v>1120</v>
      </c>
      <c r="H436" s="16">
        <v>3480</v>
      </c>
      <c r="I436" s="17" t="s">
        <v>248</v>
      </c>
      <c r="J436" s="19">
        <v>1130000</v>
      </c>
      <c r="K436" s="19">
        <v>1130000</v>
      </c>
      <c r="L436" s="19">
        <v>0</v>
      </c>
      <c r="M436" s="19">
        <v>0</v>
      </c>
      <c r="N436" s="19">
        <v>0</v>
      </c>
      <c r="O436" s="19">
        <v>1130000</v>
      </c>
      <c r="P436" s="19">
        <v>0</v>
      </c>
      <c r="Q436" s="19">
        <v>0</v>
      </c>
      <c r="R436" s="19">
        <v>0</v>
      </c>
      <c r="S436" s="19">
        <v>0</v>
      </c>
      <c r="T436" s="19">
        <v>0</v>
      </c>
      <c r="U436" s="19">
        <v>0</v>
      </c>
      <c r="V436" s="19">
        <v>1130000</v>
      </c>
      <c r="W436" s="19">
        <v>0</v>
      </c>
      <c r="X436" s="19">
        <v>1130000</v>
      </c>
      <c r="Y436" s="20">
        <f t="shared" si="24"/>
        <v>0</v>
      </c>
      <c r="Z436" s="20">
        <f t="shared" si="25"/>
        <v>0</v>
      </c>
      <c r="AA436" s="20">
        <f t="shared" si="26"/>
        <v>0</v>
      </c>
      <c r="AB436" s="21">
        <f t="shared" si="27"/>
        <v>0</v>
      </c>
    </row>
    <row r="437" spans="1:28" outlineLevel="1" x14ac:dyDescent="0.25">
      <c r="A437" s="37"/>
      <c r="B437" s="37"/>
      <c r="C437" s="37"/>
      <c r="D437" s="45" t="s">
        <v>536</v>
      </c>
      <c r="E437" s="37"/>
      <c r="F437" s="37"/>
      <c r="G437" s="37"/>
      <c r="H437" s="37"/>
      <c r="I437" s="38"/>
      <c r="J437" s="39">
        <f>SUBTOTAL(9,J436:J436)</f>
        <v>1130000</v>
      </c>
      <c r="K437" s="40">
        <f>SUBTOTAL(9,K436:K436)</f>
        <v>1130000</v>
      </c>
      <c r="L437" s="40">
        <f>SUBTOTAL(9,L436:L436)</f>
        <v>0</v>
      </c>
      <c r="M437" s="40">
        <f>SUBTOTAL(9,M436:M436)</f>
        <v>0</v>
      </c>
      <c r="N437" s="40">
        <f>SUBTOTAL(9,N436:N436)</f>
        <v>0</v>
      </c>
      <c r="O437" s="40">
        <f>SUBTOTAL(9,O436:O436)</f>
        <v>1130000</v>
      </c>
      <c r="P437" s="40">
        <f>SUBTOTAL(9,P436:P436)</f>
        <v>0</v>
      </c>
      <c r="Q437" s="40">
        <f>SUBTOTAL(9,Q436:Q436)</f>
        <v>0</v>
      </c>
      <c r="R437" s="40">
        <f>SUBTOTAL(9,R436:R436)</f>
        <v>0</v>
      </c>
      <c r="S437" s="40">
        <f>SUBTOTAL(9,S436:S436)</f>
        <v>0</v>
      </c>
      <c r="T437" s="40">
        <f>SUBTOTAL(9,T436:T436)</f>
        <v>0</v>
      </c>
      <c r="U437" s="40">
        <f>SUBTOTAL(9,U436:U436)</f>
        <v>0</v>
      </c>
      <c r="V437" s="40">
        <f>SUBTOTAL(9,V436:V436)</f>
        <v>1130000</v>
      </c>
      <c r="W437" s="40">
        <f>SUBTOTAL(9,W436:W436)</f>
        <v>0</v>
      </c>
      <c r="X437" s="40">
        <f>SUBTOTAL(9,X436:X436)</f>
        <v>1130000</v>
      </c>
      <c r="Y437" s="41">
        <f t="shared" si="24"/>
        <v>0</v>
      </c>
      <c r="Z437" s="41">
        <f t="shared" si="25"/>
        <v>0</v>
      </c>
      <c r="AA437" s="41">
        <f t="shared" si="26"/>
        <v>0</v>
      </c>
      <c r="AB437" s="41">
        <f t="shared" si="27"/>
        <v>0</v>
      </c>
    </row>
    <row r="438" spans="1:28" outlineLevel="2" x14ac:dyDescent="0.25">
      <c r="A438" s="15" t="s">
        <v>198</v>
      </c>
      <c r="B438" s="16" t="s">
        <v>30</v>
      </c>
      <c r="C438" s="16" t="s">
        <v>95</v>
      </c>
      <c r="D438" s="16" t="s">
        <v>249</v>
      </c>
      <c r="E438" s="16"/>
      <c r="F438" s="16" t="s">
        <v>33</v>
      </c>
      <c r="G438" s="16">
        <v>1120</v>
      </c>
      <c r="H438" s="16">
        <v>3480</v>
      </c>
      <c r="I438" s="17" t="s">
        <v>250</v>
      </c>
      <c r="J438" s="19">
        <v>1253000</v>
      </c>
      <c r="K438" s="19">
        <v>1253000</v>
      </c>
      <c r="L438" s="19">
        <v>0</v>
      </c>
      <c r="M438" s="19">
        <v>0</v>
      </c>
      <c r="N438" s="19">
        <v>0</v>
      </c>
      <c r="O438" s="19">
        <v>1253000</v>
      </c>
      <c r="P438" s="19">
        <v>0</v>
      </c>
      <c r="Q438" s="19">
        <v>0</v>
      </c>
      <c r="R438" s="19">
        <v>0</v>
      </c>
      <c r="S438" s="19">
        <v>0</v>
      </c>
      <c r="T438" s="19">
        <v>0</v>
      </c>
      <c r="U438" s="19">
        <v>0</v>
      </c>
      <c r="V438" s="19">
        <v>1253000</v>
      </c>
      <c r="W438" s="19">
        <v>0</v>
      </c>
      <c r="X438" s="19">
        <v>1253000</v>
      </c>
      <c r="Y438" s="20">
        <f t="shared" si="24"/>
        <v>0</v>
      </c>
      <c r="Z438" s="20">
        <f t="shared" si="25"/>
        <v>0</v>
      </c>
      <c r="AA438" s="20">
        <f t="shared" si="26"/>
        <v>0</v>
      </c>
      <c r="AB438" s="21">
        <f t="shared" si="27"/>
        <v>0</v>
      </c>
    </row>
    <row r="439" spans="1:28" outlineLevel="2" x14ac:dyDescent="0.25">
      <c r="A439" s="15" t="s">
        <v>312</v>
      </c>
      <c r="B439" s="16" t="s">
        <v>30</v>
      </c>
      <c r="C439" s="16" t="s">
        <v>95</v>
      </c>
      <c r="D439" s="16" t="s">
        <v>249</v>
      </c>
      <c r="E439" s="16"/>
      <c r="F439" s="16" t="s">
        <v>33</v>
      </c>
      <c r="G439" s="16">
        <v>1120</v>
      </c>
      <c r="H439" s="16">
        <v>3480</v>
      </c>
      <c r="I439" s="17" t="s">
        <v>250</v>
      </c>
      <c r="J439" s="19">
        <v>749631</v>
      </c>
      <c r="K439" s="19">
        <v>749631</v>
      </c>
      <c r="L439" s="19">
        <v>0</v>
      </c>
      <c r="M439" s="19">
        <v>-200000</v>
      </c>
      <c r="N439" s="19">
        <v>0</v>
      </c>
      <c r="O439" s="19">
        <v>549631</v>
      </c>
      <c r="P439" s="19">
        <v>525723</v>
      </c>
      <c r="Q439" s="19">
        <v>0</v>
      </c>
      <c r="R439" s="19">
        <v>0</v>
      </c>
      <c r="S439" s="19">
        <v>0</v>
      </c>
      <c r="T439" s="19">
        <v>0</v>
      </c>
      <c r="U439" s="19">
        <v>23908</v>
      </c>
      <c r="V439" s="19">
        <v>223908</v>
      </c>
      <c r="W439" s="19">
        <v>0</v>
      </c>
      <c r="X439" s="19">
        <v>23908</v>
      </c>
      <c r="Y439" s="20">
        <f t="shared" si="24"/>
        <v>0</v>
      </c>
      <c r="Z439" s="20">
        <f t="shared" si="25"/>
        <v>0</v>
      </c>
      <c r="AA439" s="20">
        <f t="shared" si="26"/>
        <v>0.95650172570324454</v>
      </c>
      <c r="AB439" s="21">
        <f t="shared" si="27"/>
        <v>0.95650172570324454</v>
      </c>
    </row>
    <row r="440" spans="1:28" outlineLevel="1" x14ac:dyDescent="0.25">
      <c r="A440" s="37"/>
      <c r="B440" s="37"/>
      <c r="C440" s="37"/>
      <c r="D440" s="45" t="s">
        <v>537</v>
      </c>
      <c r="E440" s="37"/>
      <c r="F440" s="37"/>
      <c r="G440" s="37"/>
      <c r="H440" s="37"/>
      <c r="I440" s="38"/>
      <c r="J440" s="39">
        <f>SUBTOTAL(9,J438:J439)</f>
        <v>2002631</v>
      </c>
      <c r="K440" s="40">
        <f>SUBTOTAL(9,K438:K439)</f>
        <v>2002631</v>
      </c>
      <c r="L440" s="40">
        <f>SUBTOTAL(9,L438:L439)</f>
        <v>0</v>
      </c>
      <c r="M440" s="40">
        <f>SUBTOTAL(9,M438:M439)</f>
        <v>-200000</v>
      </c>
      <c r="N440" s="40">
        <f>SUBTOTAL(9,N438:N439)</f>
        <v>0</v>
      </c>
      <c r="O440" s="40">
        <f>SUBTOTAL(9,O438:O439)</f>
        <v>1802631</v>
      </c>
      <c r="P440" s="40">
        <f>SUBTOTAL(9,P438:P439)</f>
        <v>525723</v>
      </c>
      <c r="Q440" s="40">
        <f>SUBTOTAL(9,Q438:Q439)</f>
        <v>0</v>
      </c>
      <c r="R440" s="40">
        <f>SUBTOTAL(9,R438:R439)</f>
        <v>0</v>
      </c>
      <c r="S440" s="40">
        <f>SUBTOTAL(9,S438:S439)</f>
        <v>0</v>
      </c>
      <c r="T440" s="40">
        <f>SUBTOTAL(9,T438:T439)</f>
        <v>0</v>
      </c>
      <c r="U440" s="40">
        <f>SUBTOTAL(9,U438:U439)</f>
        <v>23908</v>
      </c>
      <c r="V440" s="40">
        <f>SUBTOTAL(9,V438:V439)</f>
        <v>1476908</v>
      </c>
      <c r="W440" s="40">
        <f>SUBTOTAL(9,W438:W439)</f>
        <v>0</v>
      </c>
      <c r="X440" s="40">
        <f>SUBTOTAL(9,X438:X439)</f>
        <v>1276908</v>
      </c>
      <c r="Y440" s="41">
        <f t="shared" si="24"/>
        <v>0</v>
      </c>
      <c r="Z440" s="41">
        <f t="shared" si="25"/>
        <v>0</v>
      </c>
      <c r="AA440" s="41">
        <f t="shared" si="26"/>
        <v>0.2916420498704394</v>
      </c>
      <c r="AB440" s="41">
        <f t="shared" si="27"/>
        <v>0.2916420498704394</v>
      </c>
    </row>
    <row r="441" spans="1:28" ht="45" outlineLevel="2" x14ac:dyDescent="0.25">
      <c r="A441" s="15" t="s">
        <v>198</v>
      </c>
      <c r="B441" s="16" t="s">
        <v>30</v>
      </c>
      <c r="C441" s="16" t="s">
        <v>95</v>
      </c>
      <c r="D441" s="16" t="s">
        <v>251</v>
      </c>
      <c r="E441" s="16"/>
      <c r="F441" s="16" t="s">
        <v>33</v>
      </c>
      <c r="G441" s="16">
        <v>1120</v>
      </c>
      <c r="H441" s="16">
        <v>3480</v>
      </c>
      <c r="I441" s="17" t="s">
        <v>252</v>
      </c>
      <c r="J441" s="19">
        <v>2190273</v>
      </c>
      <c r="K441" s="19">
        <v>2190273</v>
      </c>
      <c r="L441" s="19">
        <v>0</v>
      </c>
      <c r="M441" s="19">
        <v>0</v>
      </c>
      <c r="N441" s="19">
        <v>0</v>
      </c>
      <c r="O441" s="19">
        <v>2190273</v>
      </c>
      <c r="P441" s="19">
        <v>0</v>
      </c>
      <c r="Q441" s="19">
        <v>64263.98</v>
      </c>
      <c r="R441" s="19">
        <v>0</v>
      </c>
      <c r="S441" s="19">
        <v>35736.019999999997</v>
      </c>
      <c r="T441" s="19">
        <v>35736.019999999997</v>
      </c>
      <c r="U441" s="19">
        <v>359550</v>
      </c>
      <c r="V441" s="19">
        <v>2090273</v>
      </c>
      <c r="W441" s="19">
        <v>0</v>
      </c>
      <c r="X441" s="19">
        <v>2090273</v>
      </c>
      <c r="Y441" s="20">
        <f t="shared" si="24"/>
        <v>1.6315783466261967E-2</v>
      </c>
      <c r="Z441" s="20">
        <f t="shared" si="25"/>
        <v>1.6315783466261967E-2</v>
      </c>
      <c r="AA441" s="20">
        <f t="shared" si="26"/>
        <v>2.9340625574985402E-2</v>
      </c>
      <c r="AB441" s="21">
        <f t="shared" si="27"/>
        <v>4.5656409041247369E-2</v>
      </c>
    </row>
    <row r="442" spans="1:28" ht="45" outlineLevel="2" x14ac:dyDescent="0.25">
      <c r="A442" s="15" t="s">
        <v>312</v>
      </c>
      <c r="B442" s="16" t="s">
        <v>30</v>
      </c>
      <c r="C442" s="16" t="s">
        <v>95</v>
      </c>
      <c r="D442" s="16" t="s">
        <v>251</v>
      </c>
      <c r="E442" s="16"/>
      <c r="F442" s="16" t="s">
        <v>33</v>
      </c>
      <c r="G442" s="16">
        <v>1120</v>
      </c>
      <c r="H442" s="16">
        <v>3480</v>
      </c>
      <c r="I442" s="17" t="s">
        <v>252</v>
      </c>
      <c r="J442" s="19">
        <v>1781468</v>
      </c>
      <c r="K442" s="19">
        <v>1781468</v>
      </c>
      <c r="L442" s="19">
        <v>0</v>
      </c>
      <c r="M442" s="19">
        <v>0</v>
      </c>
      <c r="N442" s="19">
        <v>0</v>
      </c>
      <c r="O442" s="19">
        <v>1781468</v>
      </c>
      <c r="P442" s="19">
        <v>789079</v>
      </c>
      <c r="Q442" s="19">
        <v>0</v>
      </c>
      <c r="R442" s="19">
        <v>0</v>
      </c>
      <c r="S442" s="19">
        <v>0</v>
      </c>
      <c r="T442" s="19">
        <v>0</v>
      </c>
      <c r="U442" s="19">
        <v>489779</v>
      </c>
      <c r="V442" s="19">
        <v>992389</v>
      </c>
      <c r="W442" s="19">
        <v>0</v>
      </c>
      <c r="X442" s="19">
        <v>992389</v>
      </c>
      <c r="Y442" s="20">
        <f t="shared" si="24"/>
        <v>0</v>
      </c>
      <c r="Z442" s="20">
        <f t="shared" si="25"/>
        <v>0</v>
      </c>
      <c r="AA442" s="20">
        <f t="shared" si="26"/>
        <v>0.44293750996369285</v>
      </c>
      <c r="AB442" s="21">
        <f t="shared" si="27"/>
        <v>0.44293750996369285</v>
      </c>
    </row>
    <row r="443" spans="1:28" outlineLevel="1" x14ac:dyDescent="0.25">
      <c r="A443" s="37"/>
      <c r="B443" s="37"/>
      <c r="C443" s="37"/>
      <c r="D443" s="45" t="s">
        <v>538</v>
      </c>
      <c r="E443" s="37"/>
      <c r="F443" s="37"/>
      <c r="G443" s="37"/>
      <c r="H443" s="37"/>
      <c r="I443" s="38"/>
      <c r="J443" s="39">
        <f>SUBTOTAL(9,J441:J442)</f>
        <v>3971741</v>
      </c>
      <c r="K443" s="40">
        <f>SUBTOTAL(9,K441:K442)</f>
        <v>3971741</v>
      </c>
      <c r="L443" s="40">
        <f>SUBTOTAL(9,L441:L442)</f>
        <v>0</v>
      </c>
      <c r="M443" s="40">
        <f>SUBTOTAL(9,M441:M442)</f>
        <v>0</v>
      </c>
      <c r="N443" s="40">
        <f>SUBTOTAL(9,N441:N442)</f>
        <v>0</v>
      </c>
      <c r="O443" s="40">
        <f>SUBTOTAL(9,O441:O442)</f>
        <v>3971741</v>
      </c>
      <c r="P443" s="40">
        <f>SUBTOTAL(9,P441:P442)</f>
        <v>789079</v>
      </c>
      <c r="Q443" s="40">
        <f>SUBTOTAL(9,Q441:Q442)</f>
        <v>64263.98</v>
      </c>
      <c r="R443" s="40">
        <f>SUBTOTAL(9,R441:R442)</f>
        <v>0</v>
      </c>
      <c r="S443" s="40">
        <f>SUBTOTAL(9,S441:S442)</f>
        <v>35736.019999999997</v>
      </c>
      <c r="T443" s="40">
        <f>SUBTOTAL(9,T441:T442)</f>
        <v>35736.019999999997</v>
      </c>
      <c r="U443" s="40">
        <f>SUBTOTAL(9,U441:U442)</f>
        <v>849329</v>
      </c>
      <c r="V443" s="40">
        <f>SUBTOTAL(9,V441:V442)</f>
        <v>3082662</v>
      </c>
      <c r="W443" s="40">
        <f>SUBTOTAL(9,W441:W442)</f>
        <v>0</v>
      </c>
      <c r="X443" s="40">
        <f>SUBTOTAL(9,X441:X442)</f>
        <v>3082662</v>
      </c>
      <c r="Y443" s="41">
        <f t="shared" si="24"/>
        <v>8.9975705868031164E-3</v>
      </c>
      <c r="Z443" s="41">
        <f t="shared" si="25"/>
        <v>8.9975705868031164E-3</v>
      </c>
      <c r="AA443" s="41">
        <f t="shared" si="26"/>
        <v>0.21485363219807133</v>
      </c>
      <c r="AB443" s="41">
        <f t="shared" si="27"/>
        <v>0.22385120278487444</v>
      </c>
    </row>
    <row r="444" spans="1:28" outlineLevel="2" x14ac:dyDescent="0.25">
      <c r="A444" s="15" t="s">
        <v>29</v>
      </c>
      <c r="B444" s="16" t="s">
        <v>30</v>
      </c>
      <c r="C444" s="16" t="s">
        <v>95</v>
      </c>
      <c r="D444" s="16" t="s">
        <v>106</v>
      </c>
      <c r="E444" s="16"/>
      <c r="F444" s="16" t="s">
        <v>33</v>
      </c>
      <c r="G444" s="16">
        <v>1120</v>
      </c>
      <c r="H444" s="16">
        <v>3480</v>
      </c>
      <c r="I444" s="17" t="s">
        <v>107</v>
      </c>
      <c r="J444" s="19">
        <v>70492</v>
      </c>
      <c r="K444" s="19">
        <v>70492</v>
      </c>
      <c r="L444" s="19">
        <v>0</v>
      </c>
      <c r="M444" s="19">
        <v>0</v>
      </c>
      <c r="N444" s="19">
        <v>0</v>
      </c>
      <c r="O444" s="19">
        <v>70492</v>
      </c>
      <c r="P444" s="19">
        <v>0</v>
      </c>
      <c r="Q444" s="19">
        <v>0</v>
      </c>
      <c r="R444" s="19">
        <v>0</v>
      </c>
      <c r="S444" s="19">
        <v>0</v>
      </c>
      <c r="T444" s="19">
        <v>0</v>
      </c>
      <c r="U444" s="19">
        <v>0</v>
      </c>
      <c r="V444" s="19">
        <v>70492</v>
      </c>
      <c r="W444" s="19">
        <v>0</v>
      </c>
      <c r="X444" s="19">
        <v>70492</v>
      </c>
      <c r="Y444" s="20">
        <f t="shared" si="24"/>
        <v>0</v>
      </c>
      <c r="Z444" s="20">
        <f t="shared" si="25"/>
        <v>0</v>
      </c>
      <c r="AA444" s="20">
        <f t="shared" si="26"/>
        <v>0</v>
      </c>
      <c r="AB444" s="21">
        <f t="shared" si="27"/>
        <v>0</v>
      </c>
    </row>
    <row r="445" spans="1:28" outlineLevel="2" x14ac:dyDescent="0.25">
      <c r="A445" s="15" t="s">
        <v>198</v>
      </c>
      <c r="B445" s="16" t="s">
        <v>30</v>
      </c>
      <c r="C445" s="16" t="s">
        <v>95</v>
      </c>
      <c r="D445" s="16" t="s">
        <v>106</v>
      </c>
      <c r="E445" s="16"/>
      <c r="F445" s="16" t="s">
        <v>33</v>
      </c>
      <c r="G445" s="16">
        <v>1120</v>
      </c>
      <c r="H445" s="16">
        <v>3480</v>
      </c>
      <c r="I445" s="17" t="s">
        <v>107</v>
      </c>
      <c r="J445" s="19">
        <v>3220365</v>
      </c>
      <c r="K445" s="19">
        <v>3220365</v>
      </c>
      <c r="L445" s="19">
        <v>0</v>
      </c>
      <c r="M445" s="19">
        <v>0</v>
      </c>
      <c r="N445" s="19">
        <v>0</v>
      </c>
      <c r="O445" s="19">
        <v>3220365</v>
      </c>
      <c r="P445" s="19">
        <v>0</v>
      </c>
      <c r="Q445" s="19">
        <v>50000</v>
      </c>
      <c r="R445" s="19">
        <v>0</v>
      </c>
      <c r="S445" s="19">
        <v>0</v>
      </c>
      <c r="T445" s="19">
        <v>0</v>
      </c>
      <c r="U445" s="19">
        <v>879923</v>
      </c>
      <c r="V445" s="19">
        <v>3170365</v>
      </c>
      <c r="W445" s="19">
        <v>0</v>
      </c>
      <c r="X445" s="19">
        <v>3170365</v>
      </c>
      <c r="Y445" s="20">
        <f t="shared" si="24"/>
        <v>0</v>
      </c>
      <c r="Z445" s="20">
        <f t="shared" si="25"/>
        <v>0</v>
      </c>
      <c r="AA445" s="20">
        <f t="shared" si="26"/>
        <v>1.5526190354198981E-2</v>
      </c>
      <c r="AB445" s="21">
        <f t="shared" si="27"/>
        <v>1.5526190354198981E-2</v>
      </c>
    </row>
    <row r="446" spans="1:28" outlineLevel="2" x14ac:dyDescent="0.25">
      <c r="A446" s="15" t="s">
        <v>312</v>
      </c>
      <c r="B446" s="16" t="s">
        <v>30</v>
      </c>
      <c r="C446" s="16" t="s">
        <v>95</v>
      </c>
      <c r="D446" s="16" t="s">
        <v>106</v>
      </c>
      <c r="E446" s="16"/>
      <c r="F446" s="16" t="s">
        <v>33</v>
      </c>
      <c r="G446" s="16">
        <v>1120</v>
      </c>
      <c r="H446" s="16">
        <v>3480</v>
      </c>
      <c r="I446" s="17" t="s">
        <v>107</v>
      </c>
      <c r="J446" s="19">
        <v>7272705</v>
      </c>
      <c r="K446" s="19">
        <v>7272705</v>
      </c>
      <c r="L446" s="19">
        <v>0</v>
      </c>
      <c r="M446" s="19">
        <v>-3850570</v>
      </c>
      <c r="N446" s="19">
        <v>0</v>
      </c>
      <c r="O446" s="19">
        <v>3422135</v>
      </c>
      <c r="P446" s="19">
        <v>2463783</v>
      </c>
      <c r="Q446" s="19">
        <v>0</v>
      </c>
      <c r="R446" s="19">
        <v>0</v>
      </c>
      <c r="S446" s="19">
        <v>0</v>
      </c>
      <c r="T446" s="19">
        <v>0</v>
      </c>
      <c r="U446" s="19">
        <v>38556</v>
      </c>
      <c r="V446" s="19">
        <v>4808922</v>
      </c>
      <c r="W446" s="19">
        <v>0</v>
      </c>
      <c r="X446" s="19">
        <v>958352</v>
      </c>
      <c r="Y446" s="20">
        <f t="shared" si="24"/>
        <v>0</v>
      </c>
      <c r="Z446" s="20">
        <f t="shared" si="25"/>
        <v>0</v>
      </c>
      <c r="AA446" s="20">
        <f t="shared" si="26"/>
        <v>0.71995494041000718</v>
      </c>
      <c r="AB446" s="21">
        <f t="shared" si="27"/>
        <v>0.71995494041000718</v>
      </c>
    </row>
    <row r="447" spans="1:28" outlineLevel="1" x14ac:dyDescent="0.25">
      <c r="A447" s="37"/>
      <c r="B447" s="37"/>
      <c r="C447" s="37"/>
      <c r="D447" s="45" t="s">
        <v>539</v>
      </c>
      <c r="E447" s="37"/>
      <c r="F447" s="37"/>
      <c r="G447" s="37"/>
      <c r="H447" s="37"/>
      <c r="I447" s="38"/>
      <c r="J447" s="39">
        <f>SUBTOTAL(9,J444:J446)</f>
        <v>10563562</v>
      </c>
      <c r="K447" s="40">
        <f>SUBTOTAL(9,K444:K446)</f>
        <v>10563562</v>
      </c>
      <c r="L447" s="40">
        <f>SUBTOTAL(9,L444:L446)</f>
        <v>0</v>
      </c>
      <c r="M447" s="40">
        <f>SUBTOTAL(9,M444:M446)</f>
        <v>-3850570</v>
      </c>
      <c r="N447" s="40">
        <f>SUBTOTAL(9,N444:N446)</f>
        <v>0</v>
      </c>
      <c r="O447" s="40">
        <f>SUBTOTAL(9,O444:O446)</f>
        <v>6712992</v>
      </c>
      <c r="P447" s="40">
        <f>SUBTOTAL(9,P444:P446)</f>
        <v>2463783</v>
      </c>
      <c r="Q447" s="40">
        <f>SUBTOTAL(9,Q444:Q446)</f>
        <v>50000</v>
      </c>
      <c r="R447" s="40">
        <f>SUBTOTAL(9,R444:R446)</f>
        <v>0</v>
      </c>
      <c r="S447" s="40">
        <f>SUBTOTAL(9,S444:S446)</f>
        <v>0</v>
      </c>
      <c r="T447" s="40">
        <f>SUBTOTAL(9,T444:T446)</f>
        <v>0</v>
      </c>
      <c r="U447" s="40">
        <f>SUBTOTAL(9,U444:U446)</f>
        <v>918479</v>
      </c>
      <c r="V447" s="40">
        <f>SUBTOTAL(9,V444:V446)</f>
        <v>8049779</v>
      </c>
      <c r="W447" s="40">
        <f>SUBTOTAL(9,W444:W446)</f>
        <v>0</v>
      </c>
      <c r="X447" s="40">
        <f>SUBTOTAL(9,X444:X446)</f>
        <v>4199209</v>
      </c>
      <c r="Y447" s="41">
        <f t="shared" si="24"/>
        <v>0</v>
      </c>
      <c r="Z447" s="41">
        <f t="shared" si="25"/>
        <v>0</v>
      </c>
      <c r="AA447" s="41">
        <f t="shared" si="26"/>
        <v>0.37446536507119327</v>
      </c>
      <c r="AB447" s="41">
        <f t="shared" si="27"/>
        <v>0.37446536507119327</v>
      </c>
    </row>
    <row r="448" spans="1:28" outlineLevel="2" x14ac:dyDescent="0.25">
      <c r="A448" s="15" t="s">
        <v>29</v>
      </c>
      <c r="B448" s="16" t="s">
        <v>30</v>
      </c>
      <c r="C448" s="16" t="s">
        <v>95</v>
      </c>
      <c r="D448" s="16" t="s">
        <v>108</v>
      </c>
      <c r="E448" s="16"/>
      <c r="F448" s="16" t="s">
        <v>33</v>
      </c>
      <c r="G448" s="16">
        <v>1120</v>
      </c>
      <c r="H448" s="16">
        <v>3480</v>
      </c>
      <c r="I448" s="17" t="s">
        <v>109</v>
      </c>
      <c r="J448" s="19">
        <v>31490</v>
      </c>
      <c r="K448" s="19">
        <v>31490</v>
      </c>
      <c r="L448" s="19">
        <v>0</v>
      </c>
      <c r="M448" s="19">
        <v>0</v>
      </c>
      <c r="N448" s="19">
        <v>0</v>
      </c>
      <c r="O448" s="19">
        <v>31490</v>
      </c>
      <c r="P448" s="19">
        <v>0</v>
      </c>
      <c r="Q448" s="19">
        <v>0</v>
      </c>
      <c r="R448" s="19">
        <v>0</v>
      </c>
      <c r="S448" s="19">
        <v>0</v>
      </c>
      <c r="T448" s="19">
        <v>0</v>
      </c>
      <c r="U448" s="19">
        <v>0</v>
      </c>
      <c r="V448" s="19">
        <v>31490</v>
      </c>
      <c r="W448" s="19">
        <v>0</v>
      </c>
      <c r="X448" s="19">
        <v>31490</v>
      </c>
      <c r="Y448" s="20">
        <f t="shared" si="24"/>
        <v>0</v>
      </c>
      <c r="Z448" s="20">
        <f t="shared" si="25"/>
        <v>0</v>
      </c>
      <c r="AA448" s="20">
        <f t="shared" si="26"/>
        <v>0</v>
      </c>
      <c r="AB448" s="21">
        <f t="shared" si="27"/>
        <v>0</v>
      </c>
    </row>
    <row r="449" spans="1:28" outlineLevel="2" x14ac:dyDescent="0.25">
      <c r="A449" s="15" t="s">
        <v>198</v>
      </c>
      <c r="B449" s="16" t="s">
        <v>30</v>
      </c>
      <c r="C449" s="16" t="s">
        <v>95</v>
      </c>
      <c r="D449" s="16" t="s">
        <v>108</v>
      </c>
      <c r="E449" s="16"/>
      <c r="F449" s="16" t="s">
        <v>33</v>
      </c>
      <c r="G449" s="16">
        <v>1120</v>
      </c>
      <c r="H449" s="16">
        <v>3480</v>
      </c>
      <c r="I449" s="17" t="s">
        <v>109</v>
      </c>
      <c r="J449" s="19">
        <v>46381520</v>
      </c>
      <c r="K449" s="19">
        <v>46381520</v>
      </c>
      <c r="L449" s="19">
        <v>0</v>
      </c>
      <c r="M449" s="19">
        <v>0</v>
      </c>
      <c r="N449" s="19">
        <v>0</v>
      </c>
      <c r="O449" s="19">
        <v>46381520</v>
      </c>
      <c r="P449" s="19">
        <v>0</v>
      </c>
      <c r="Q449" s="19">
        <v>7860742.1799999997</v>
      </c>
      <c r="R449" s="19">
        <v>5060140</v>
      </c>
      <c r="S449" s="19">
        <v>0</v>
      </c>
      <c r="T449" s="19">
        <v>0</v>
      </c>
      <c r="U449" s="19">
        <v>15155637.82</v>
      </c>
      <c r="V449" s="19">
        <v>33460637.82</v>
      </c>
      <c r="W449" s="19">
        <v>0</v>
      </c>
      <c r="X449" s="19">
        <v>33460637.82</v>
      </c>
      <c r="Y449" s="20">
        <f t="shared" si="24"/>
        <v>0</v>
      </c>
      <c r="Z449" s="20">
        <f t="shared" si="25"/>
        <v>0</v>
      </c>
      <c r="AA449" s="20">
        <f t="shared" si="26"/>
        <v>0.27857823935049991</v>
      </c>
      <c r="AB449" s="21">
        <f t="shared" si="27"/>
        <v>0.27857823935049991</v>
      </c>
    </row>
    <row r="450" spans="1:28" outlineLevel="2" x14ac:dyDescent="0.25">
      <c r="A450" s="15" t="s">
        <v>312</v>
      </c>
      <c r="B450" s="16" t="s">
        <v>30</v>
      </c>
      <c r="C450" s="16" t="s">
        <v>95</v>
      </c>
      <c r="D450" s="16" t="s">
        <v>108</v>
      </c>
      <c r="E450" s="16"/>
      <c r="F450" s="16" t="s">
        <v>33</v>
      </c>
      <c r="G450" s="16">
        <v>1120</v>
      </c>
      <c r="H450" s="16">
        <v>3480</v>
      </c>
      <c r="I450" s="17" t="s">
        <v>109</v>
      </c>
      <c r="J450" s="19">
        <v>2076740</v>
      </c>
      <c r="K450" s="19">
        <v>2076740</v>
      </c>
      <c r="L450" s="19">
        <v>0</v>
      </c>
      <c r="M450" s="19">
        <v>-661290</v>
      </c>
      <c r="N450" s="19">
        <v>0</v>
      </c>
      <c r="O450" s="19">
        <v>1415450</v>
      </c>
      <c r="P450" s="19">
        <v>0</v>
      </c>
      <c r="Q450" s="19">
        <v>0</v>
      </c>
      <c r="R450" s="19">
        <v>0</v>
      </c>
      <c r="S450" s="19">
        <v>0</v>
      </c>
      <c r="T450" s="19">
        <v>0</v>
      </c>
      <c r="U450" s="19">
        <v>1950</v>
      </c>
      <c r="V450" s="19">
        <v>2076740</v>
      </c>
      <c r="W450" s="19">
        <v>0</v>
      </c>
      <c r="X450" s="19">
        <v>1415450</v>
      </c>
      <c r="Y450" s="20">
        <f t="shared" si="24"/>
        <v>0</v>
      </c>
      <c r="Z450" s="20">
        <f t="shared" si="25"/>
        <v>0</v>
      </c>
      <c r="AA450" s="20">
        <f t="shared" si="26"/>
        <v>0</v>
      </c>
      <c r="AB450" s="21">
        <f t="shared" si="27"/>
        <v>0</v>
      </c>
    </row>
    <row r="451" spans="1:28" outlineLevel="1" x14ac:dyDescent="0.25">
      <c r="A451" s="37"/>
      <c r="B451" s="37"/>
      <c r="C451" s="37"/>
      <c r="D451" s="45" t="s">
        <v>540</v>
      </c>
      <c r="E451" s="37"/>
      <c r="F451" s="37"/>
      <c r="G451" s="37"/>
      <c r="H451" s="37"/>
      <c r="I451" s="38"/>
      <c r="J451" s="39">
        <f>SUBTOTAL(9,J448:J450)</f>
        <v>48489750</v>
      </c>
      <c r="K451" s="40">
        <f>SUBTOTAL(9,K448:K450)</f>
        <v>48489750</v>
      </c>
      <c r="L451" s="40">
        <f>SUBTOTAL(9,L448:L450)</f>
        <v>0</v>
      </c>
      <c r="M451" s="40">
        <f>SUBTOTAL(9,M448:M450)</f>
        <v>-661290</v>
      </c>
      <c r="N451" s="40">
        <f>SUBTOTAL(9,N448:N450)</f>
        <v>0</v>
      </c>
      <c r="O451" s="40">
        <f>SUBTOTAL(9,O448:O450)</f>
        <v>47828460</v>
      </c>
      <c r="P451" s="40">
        <f>SUBTOTAL(9,P448:P450)</f>
        <v>0</v>
      </c>
      <c r="Q451" s="40">
        <f>SUBTOTAL(9,Q448:Q450)</f>
        <v>7860742.1799999997</v>
      </c>
      <c r="R451" s="40">
        <f>SUBTOTAL(9,R448:R450)</f>
        <v>5060140</v>
      </c>
      <c r="S451" s="40">
        <f>SUBTOTAL(9,S448:S450)</f>
        <v>0</v>
      </c>
      <c r="T451" s="40">
        <f>SUBTOTAL(9,T448:T450)</f>
        <v>0</v>
      </c>
      <c r="U451" s="40">
        <f>SUBTOTAL(9,U448:U450)</f>
        <v>15157587.82</v>
      </c>
      <c r="V451" s="40">
        <f>SUBTOTAL(9,V448:V450)</f>
        <v>35568867.82</v>
      </c>
      <c r="W451" s="40">
        <f>SUBTOTAL(9,W448:W450)</f>
        <v>0</v>
      </c>
      <c r="X451" s="40">
        <f>SUBTOTAL(9,X448:X450)</f>
        <v>34907577.82</v>
      </c>
      <c r="Y451" s="41">
        <f t="shared" si="24"/>
        <v>0</v>
      </c>
      <c r="Z451" s="41">
        <f t="shared" si="25"/>
        <v>0</v>
      </c>
      <c r="AA451" s="41">
        <f t="shared" si="26"/>
        <v>0.27015049575085626</v>
      </c>
      <c r="AB451" s="41">
        <f t="shared" si="27"/>
        <v>0.27015049575085626</v>
      </c>
    </row>
    <row r="452" spans="1:28" ht="30" outlineLevel="2" x14ac:dyDescent="0.25">
      <c r="A452" s="15" t="s">
        <v>29</v>
      </c>
      <c r="B452" s="16" t="s">
        <v>30</v>
      </c>
      <c r="C452" s="16" t="s">
        <v>95</v>
      </c>
      <c r="D452" s="16" t="s">
        <v>110</v>
      </c>
      <c r="E452" s="16"/>
      <c r="F452" s="16" t="s">
        <v>33</v>
      </c>
      <c r="G452" s="16">
        <v>1120</v>
      </c>
      <c r="H452" s="16">
        <v>3480</v>
      </c>
      <c r="I452" s="17" t="s">
        <v>111</v>
      </c>
      <c r="J452" s="19">
        <v>9647625</v>
      </c>
      <c r="K452" s="19">
        <v>9647625</v>
      </c>
      <c r="L452" s="19">
        <v>0</v>
      </c>
      <c r="M452" s="19">
        <v>0</v>
      </c>
      <c r="N452" s="19">
        <v>0</v>
      </c>
      <c r="O452" s="19">
        <v>9647625</v>
      </c>
      <c r="P452" s="19">
        <v>0</v>
      </c>
      <c r="Q452" s="19">
        <v>0</v>
      </c>
      <c r="R452" s="19">
        <v>0</v>
      </c>
      <c r="S452" s="19">
        <v>0</v>
      </c>
      <c r="T452" s="19">
        <v>0</v>
      </c>
      <c r="U452" s="19">
        <v>6150540</v>
      </c>
      <c r="V452" s="19">
        <v>9647625</v>
      </c>
      <c r="W452" s="19">
        <v>0</v>
      </c>
      <c r="X452" s="19">
        <v>9647625</v>
      </c>
      <c r="Y452" s="20">
        <f t="shared" si="24"/>
        <v>0</v>
      </c>
      <c r="Z452" s="20">
        <f t="shared" si="25"/>
        <v>0</v>
      </c>
      <c r="AA452" s="20">
        <f t="shared" si="26"/>
        <v>0</v>
      </c>
      <c r="AB452" s="21">
        <f t="shared" si="27"/>
        <v>0</v>
      </c>
    </row>
    <row r="453" spans="1:28" ht="30" outlineLevel="2" x14ac:dyDescent="0.25">
      <c r="A453" s="15" t="s">
        <v>198</v>
      </c>
      <c r="B453" s="16" t="s">
        <v>30</v>
      </c>
      <c r="C453" s="16" t="s">
        <v>95</v>
      </c>
      <c r="D453" s="16" t="s">
        <v>110</v>
      </c>
      <c r="E453" s="16"/>
      <c r="F453" s="16" t="s">
        <v>33</v>
      </c>
      <c r="G453" s="16">
        <v>1120</v>
      </c>
      <c r="H453" s="16">
        <v>3480</v>
      </c>
      <c r="I453" s="17" t="s">
        <v>111</v>
      </c>
      <c r="J453" s="19">
        <v>10980844</v>
      </c>
      <c r="K453" s="19">
        <v>10980844</v>
      </c>
      <c r="L453" s="19">
        <v>0</v>
      </c>
      <c r="M453" s="19">
        <v>0</v>
      </c>
      <c r="N453" s="19">
        <v>0</v>
      </c>
      <c r="O453" s="19">
        <v>10980844</v>
      </c>
      <c r="P453" s="19">
        <v>0</v>
      </c>
      <c r="Q453" s="19">
        <v>0</v>
      </c>
      <c r="R453" s="19">
        <v>0</v>
      </c>
      <c r="S453" s="19">
        <v>0</v>
      </c>
      <c r="T453" s="19">
        <v>0</v>
      </c>
      <c r="U453" s="19">
        <v>10537599</v>
      </c>
      <c r="V453" s="19">
        <v>10980844</v>
      </c>
      <c r="W453" s="19">
        <v>0</v>
      </c>
      <c r="X453" s="19">
        <v>10980844</v>
      </c>
      <c r="Y453" s="20">
        <f t="shared" si="24"/>
        <v>0</v>
      </c>
      <c r="Z453" s="20">
        <f t="shared" si="25"/>
        <v>0</v>
      </c>
      <c r="AA453" s="20">
        <f t="shared" si="26"/>
        <v>0</v>
      </c>
      <c r="AB453" s="21">
        <f t="shared" si="27"/>
        <v>0</v>
      </c>
    </row>
    <row r="454" spans="1:28" ht="30" outlineLevel="2" x14ac:dyDescent="0.25">
      <c r="A454" s="15" t="s">
        <v>262</v>
      </c>
      <c r="B454" s="16" t="s">
        <v>263</v>
      </c>
      <c r="C454" s="16" t="s">
        <v>95</v>
      </c>
      <c r="D454" s="16" t="s">
        <v>110</v>
      </c>
      <c r="E454" s="16"/>
      <c r="F454" s="16" t="s">
        <v>33</v>
      </c>
      <c r="G454" s="16">
        <v>1120</v>
      </c>
      <c r="H454" s="16">
        <v>3480</v>
      </c>
      <c r="I454" s="17" t="s">
        <v>111</v>
      </c>
      <c r="J454" s="19">
        <v>30000</v>
      </c>
      <c r="K454" s="19">
        <v>30000</v>
      </c>
      <c r="L454" s="19">
        <v>0</v>
      </c>
      <c r="M454" s="19">
        <v>0</v>
      </c>
      <c r="N454" s="19">
        <v>0</v>
      </c>
      <c r="O454" s="19">
        <v>30000</v>
      </c>
      <c r="P454" s="19">
        <v>0</v>
      </c>
      <c r="Q454" s="19">
        <v>0</v>
      </c>
      <c r="R454" s="19">
        <v>0</v>
      </c>
      <c r="S454" s="19">
        <v>0</v>
      </c>
      <c r="T454" s="19">
        <v>0</v>
      </c>
      <c r="U454" s="19">
        <v>7500</v>
      </c>
      <c r="V454" s="19">
        <v>30000</v>
      </c>
      <c r="W454" s="19">
        <v>0</v>
      </c>
      <c r="X454" s="19">
        <v>30000</v>
      </c>
      <c r="Y454" s="20">
        <f t="shared" si="24"/>
        <v>0</v>
      </c>
      <c r="Z454" s="20">
        <f t="shared" si="25"/>
        <v>0</v>
      </c>
      <c r="AA454" s="20">
        <f t="shared" si="26"/>
        <v>0</v>
      </c>
      <c r="AB454" s="21">
        <f t="shared" si="27"/>
        <v>0</v>
      </c>
    </row>
    <row r="455" spans="1:28" ht="30" outlineLevel="2" x14ac:dyDescent="0.25">
      <c r="A455" s="15" t="s">
        <v>262</v>
      </c>
      <c r="B455" s="16" t="s">
        <v>264</v>
      </c>
      <c r="C455" s="16" t="s">
        <v>95</v>
      </c>
      <c r="D455" s="16" t="s">
        <v>110</v>
      </c>
      <c r="E455" s="16"/>
      <c r="F455" s="16" t="s">
        <v>33</v>
      </c>
      <c r="G455" s="16">
        <v>1120</v>
      </c>
      <c r="H455" s="16">
        <v>3480</v>
      </c>
      <c r="I455" s="17" t="s">
        <v>111</v>
      </c>
      <c r="J455" s="19">
        <v>195000</v>
      </c>
      <c r="K455" s="19">
        <v>195000</v>
      </c>
      <c r="L455" s="19">
        <v>0</v>
      </c>
      <c r="M455" s="19">
        <v>0</v>
      </c>
      <c r="N455" s="19">
        <v>0</v>
      </c>
      <c r="O455" s="19">
        <v>195000</v>
      </c>
      <c r="P455" s="19">
        <v>0</v>
      </c>
      <c r="Q455" s="19">
        <v>0</v>
      </c>
      <c r="R455" s="19">
        <v>0</v>
      </c>
      <c r="S455" s="19">
        <v>193783.25</v>
      </c>
      <c r="T455" s="19">
        <v>193783.25</v>
      </c>
      <c r="U455" s="19">
        <v>1216.75</v>
      </c>
      <c r="V455" s="19">
        <v>1216.75</v>
      </c>
      <c r="W455" s="19">
        <v>0</v>
      </c>
      <c r="X455" s="19">
        <v>1216.75</v>
      </c>
      <c r="Y455" s="20">
        <f t="shared" si="24"/>
        <v>0.99376025641025645</v>
      </c>
      <c r="Z455" s="20">
        <f t="shared" si="25"/>
        <v>0.99376025641025645</v>
      </c>
      <c r="AA455" s="20">
        <f t="shared" si="26"/>
        <v>0</v>
      </c>
      <c r="AB455" s="21">
        <f t="shared" si="27"/>
        <v>0.99376025641025645</v>
      </c>
    </row>
    <row r="456" spans="1:28" ht="30" outlineLevel="2" x14ac:dyDescent="0.25">
      <c r="A456" s="15" t="s">
        <v>262</v>
      </c>
      <c r="B456" s="16" t="s">
        <v>288</v>
      </c>
      <c r="C456" s="16" t="s">
        <v>95</v>
      </c>
      <c r="D456" s="16" t="s">
        <v>110</v>
      </c>
      <c r="E456" s="16"/>
      <c r="F456" s="16" t="s">
        <v>33</v>
      </c>
      <c r="G456" s="16">
        <v>1120</v>
      </c>
      <c r="H456" s="16">
        <v>3480</v>
      </c>
      <c r="I456" s="17" t="s">
        <v>111</v>
      </c>
      <c r="J456" s="19">
        <v>239270</v>
      </c>
      <c r="K456" s="19">
        <v>239270</v>
      </c>
      <c r="L456" s="19">
        <v>0</v>
      </c>
      <c r="M456" s="19">
        <v>0</v>
      </c>
      <c r="N456" s="19">
        <v>0</v>
      </c>
      <c r="O456" s="19">
        <v>239270</v>
      </c>
      <c r="P456" s="19">
        <v>0</v>
      </c>
      <c r="Q456" s="19">
        <v>0</v>
      </c>
      <c r="R456" s="19">
        <v>0</v>
      </c>
      <c r="S456" s="19">
        <v>0</v>
      </c>
      <c r="T456" s="19">
        <v>0</v>
      </c>
      <c r="U456" s="19">
        <v>0</v>
      </c>
      <c r="V456" s="19">
        <v>239270</v>
      </c>
      <c r="W456" s="19">
        <v>0</v>
      </c>
      <c r="X456" s="19">
        <v>239270</v>
      </c>
      <c r="Y456" s="20">
        <f t="shared" si="24"/>
        <v>0</v>
      </c>
      <c r="Z456" s="20">
        <f t="shared" si="25"/>
        <v>0</v>
      </c>
      <c r="AA456" s="20">
        <f t="shared" si="26"/>
        <v>0</v>
      </c>
      <c r="AB456" s="21">
        <f t="shared" si="27"/>
        <v>0</v>
      </c>
    </row>
    <row r="457" spans="1:28" ht="30" outlineLevel="2" x14ac:dyDescent="0.25">
      <c r="A457" s="15" t="s">
        <v>295</v>
      </c>
      <c r="B457" s="16" t="s">
        <v>30</v>
      </c>
      <c r="C457" s="16" t="s">
        <v>95</v>
      </c>
      <c r="D457" s="16" t="s">
        <v>110</v>
      </c>
      <c r="E457" s="16"/>
      <c r="F457" s="16" t="s">
        <v>33</v>
      </c>
      <c r="G457" s="16">
        <v>1120</v>
      </c>
      <c r="H457" s="16">
        <v>3480</v>
      </c>
      <c r="I457" s="17" t="s">
        <v>111</v>
      </c>
      <c r="J457" s="19">
        <v>540412</v>
      </c>
      <c r="K457" s="19">
        <v>540412</v>
      </c>
      <c r="L457" s="19">
        <v>0</v>
      </c>
      <c r="M457" s="19">
        <v>0</v>
      </c>
      <c r="N457" s="19">
        <v>0</v>
      </c>
      <c r="O457" s="19">
        <v>540412</v>
      </c>
      <c r="P457" s="19">
        <v>0</v>
      </c>
      <c r="Q457" s="19">
        <v>0</v>
      </c>
      <c r="R457" s="19">
        <v>0</v>
      </c>
      <c r="S457" s="19">
        <v>0</v>
      </c>
      <c r="T457" s="19">
        <v>0</v>
      </c>
      <c r="U457" s="19">
        <v>0</v>
      </c>
      <c r="V457" s="19">
        <v>540412</v>
      </c>
      <c r="W457" s="19">
        <v>0</v>
      </c>
      <c r="X457" s="19">
        <v>540412</v>
      </c>
      <c r="Y457" s="20">
        <f t="shared" si="24"/>
        <v>0</v>
      </c>
      <c r="Z457" s="20">
        <f t="shared" si="25"/>
        <v>0</v>
      </c>
      <c r="AA457" s="20">
        <f t="shared" si="26"/>
        <v>0</v>
      </c>
      <c r="AB457" s="21">
        <f t="shared" si="27"/>
        <v>0</v>
      </c>
    </row>
    <row r="458" spans="1:28" ht="30" outlineLevel="2" x14ac:dyDescent="0.25">
      <c r="A458" s="15" t="s">
        <v>303</v>
      </c>
      <c r="B458" s="16" t="s">
        <v>30</v>
      </c>
      <c r="C458" s="16" t="s">
        <v>95</v>
      </c>
      <c r="D458" s="16" t="s">
        <v>110</v>
      </c>
      <c r="E458" s="16"/>
      <c r="F458" s="16" t="s">
        <v>33</v>
      </c>
      <c r="G458" s="16">
        <v>1120</v>
      </c>
      <c r="H458" s="16">
        <v>3480</v>
      </c>
      <c r="I458" s="17" t="s">
        <v>111</v>
      </c>
      <c r="J458" s="19">
        <v>151364900</v>
      </c>
      <c r="K458" s="19">
        <v>151364900</v>
      </c>
      <c r="L458" s="19">
        <v>0</v>
      </c>
      <c r="M458" s="19">
        <v>0</v>
      </c>
      <c r="N458" s="19">
        <v>0</v>
      </c>
      <c r="O458" s="19">
        <v>151364900</v>
      </c>
      <c r="P458" s="19">
        <v>0</v>
      </c>
      <c r="Q458" s="19">
        <v>0</v>
      </c>
      <c r="R458" s="19">
        <v>0</v>
      </c>
      <c r="S458" s="19">
        <v>0</v>
      </c>
      <c r="T458" s="19">
        <v>0</v>
      </c>
      <c r="U458" s="19">
        <v>0</v>
      </c>
      <c r="V458" s="19">
        <v>151364900</v>
      </c>
      <c r="W458" s="19">
        <v>0</v>
      </c>
      <c r="X458" s="19">
        <v>151364900</v>
      </c>
      <c r="Y458" s="20">
        <f t="shared" si="24"/>
        <v>0</v>
      </c>
      <c r="Z458" s="20">
        <f t="shared" si="25"/>
        <v>0</v>
      </c>
      <c r="AA458" s="20">
        <f t="shared" si="26"/>
        <v>0</v>
      </c>
      <c r="AB458" s="21">
        <f t="shared" si="27"/>
        <v>0</v>
      </c>
    </row>
    <row r="459" spans="1:28" ht="30" outlineLevel="2" x14ac:dyDescent="0.25">
      <c r="A459" s="15" t="s">
        <v>309</v>
      </c>
      <c r="B459" s="16" t="s">
        <v>30</v>
      </c>
      <c r="C459" s="16" t="s">
        <v>95</v>
      </c>
      <c r="D459" s="16" t="s">
        <v>110</v>
      </c>
      <c r="E459" s="16"/>
      <c r="F459" s="16" t="s">
        <v>33</v>
      </c>
      <c r="G459" s="16">
        <v>1120</v>
      </c>
      <c r="H459" s="16">
        <v>3480</v>
      </c>
      <c r="I459" s="17" t="s">
        <v>111</v>
      </c>
      <c r="J459" s="19">
        <v>1089722</v>
      </c>
      <c r="K459" s="19">
        <v>1089722</v>
      </c>
      <c r="L459" s="19">
        <v>0</v>
      </c>
      <c r="M459" s="19">
        <v>0</v>
      </c>
      <c r="N459" s="19">
        <v>0</v>
      </c>
      <c r="O459" s="19">
        <v>1089722</v>
      </c>
      <c r="P459" s="19">
        <v>0</v>
      </c>
      <c r="Q459" s="19">
        <v>0.01</v>
      </c>
      <c r="R459" s="19">
        <v>0</v>
      </c>
      <c r="S459" s="19">
        <v>0</v>
      </c>
      <c r="T459" s="19">
        <v>0</v>
      </c>
      <c r="U459" s="19">
        <v>1089721.99</v>
      </c>
      <c r="V459" s="19">
        <v>1089721.99</v>
      </c>
      <c r="W459" s="19">
        <v>0</v>
      </c>
      <c r="X459" s="19">
        <v>1089721.99</v>
      </c>
      <c r="Y459" s="20">
        <f t="shared" ref="Y459:Y522" si="28">IF($S459=0,0,$S459/$K459)</f>
        <v>0</v>
      </c>
      <c r="Z459" s="20">
        <f t="shared" ref="Z459:Z522" si="29">IF($S459=0,0,$S459/$O459)</f>
        <v>0</v>
      </c>
      <c r="AA459" s="20">
        <f t="shared" ref="AA459:AA522" si="30">((P459+Q459+R459)/(O459))</f>
        <v>9.1766523939133107E-9</v>
      </c>
      <c r="AB459" s="21">
        <f t="shared" ref="AB459:AB522" si="31">Z459+AA459</f>
        <v>9.1766523939133107E-9</v>
      </c>
    </row>
    <row r="460" spans="1:28" ht="30" outlineLevel="2" x14ac:dyDescent="0.25">
      <c r="A460" s="15" t="s">
        <v>312</v>
      </c>
      <c r="B460" s="16" t="s">
        <v>30</v>
      </c>
      <c r="C460" s="16" t="s">
        <v>95</v>
      </c>
      <c r="D460" s="16" t="s">
        <v>110</v>
      </c>
      <c r="E460" s="16"/>
      <c r="F460" s="16" t="s">
        <v>33</v>
      </c>
      <c r="G460" s="16">
        <v>1120</v>
      </c>
      <c r="H460" s="16">
        <v>3480</v>
      </c>
      <c r="I460" s="17" t="s">
        <v>111</v>
      </c>
      <c r="J460" s="19">
        <v>42977300</v>
      </c>
      <c r="K460" s="19">
        <v>42977300</v>
      </c>
      <c r="L460" s="19">
        <v>0</v>
      </c>
      <c r="M460" s="19">
        <v>0</v>
      </c>
      <c r="N460" s="19">
        <v>0</v>
      </c>
      <c r="O460" s="19">
        <v>42977300</v>
      </c>
      <c r="P460" s="19">
        <v>0</v>
      </c>
      <c r="Q460" s="19">
        <v>7.0000000000000007E-2</v>
      </c>
      <c r="R460" s="19">
        <v>0</v>
      </c>
      <c r="S460" s="19">
        <v>8849841.0199999996</v>
      </c>
      <c r="T460" s="19">
        <v>8849841.0199999996</v>
      </c>
      <c r="U460" s="19">
        <v>12547763.91</v>
      </c>
      <c r="V460" s="19">
        <v>34127458.909999996</v>
      </c>
      <c r="W460" s="19">
        <v>0</v>
      </c>
      <c r="X460" s="19">
        <v>34127458.909999996</v>
      </c>
      <c r="Y460" s="20">
        <f t="shared" si="28"/>
        <v>0.20591896233593082</v>
      </c>
      <c r="Z460" s="20">
        <f t="shared" si="29"/>
        <v>0.20591896233593082</v>
      </c>
      <c r="AA460" s="20">
        <f t="shared" si="30"/>
        <v>1.6287668141088437E-9</v>
      </c>
      <c r="AB460" s="21">
        <f t="shared" si="31"/>
        <v>0.20591896396469764</v>
      </c>
    </row>
    <row r="461" spans="1:28" ht="30" outlineLevel="2" x14ac:dyDescent="0.25">
      <c r="A461" s="15" t="s">
        <v>317</v>
      </c>
      <c r="B461" s="16" t="s">
        <v>30</v>
      </c>
      <c r="C461" s="16" t="s">
        <v>95</v>
      </c>
      <c r="D461" s="16" t="s">
        <v>110</v>
      </c>
      <c r="E461" s="16"/>
      <c r="F461" s="16" t="s">
        <v>33</v>
      </c>
      <c r="G461" s="16">
        <v>1120</v>
      </c>
      <c r="H461" s="16">
        <v>3460</v>
      </c>
      <c r="I461" s="17" t="s">
        <v>111</v>
      </c>
      <c r="J461" s="19">
        <v>257496</v>
      </c>
      <c r="K461" s="19">
        <v>257496</v>
      </c>
      <c r="L461" s="19">
        <v>0</v>
      </c>
      <c r="M461" s="19">
        <v>0</v>
      </c>
      <c r="N461" s="19">
        <v>0</v>
      </c>
      <c r="O461" s="19">
        <v>257496</v>
      </c>
      <c r="P461" s="19">
        <v>0</v>
      </c>
      <c r="Q461" s="19">
        <v>0</v>
      </c>
      <c r="R461" s="19">
        <v>0</v>
      </c>
      <c r="S461" s="19">
        <v>0</v>
      </c>
      <c r="T461" s="19">
        <v>0</v>
      </c>
      <c r="U461" s="19">
        <v>257496</v>
      </c>
      <c r="V461" s="19">
        <v>257496</v>
      </c>
      <c r="W461" s="19">
        <v>0</v>
      </c>
      <c r="X461" s="19">
        <v>257496</v>
      </c>
      <c r="Y461" s="20">
        <f t="shared" si="28"/>
        <v>0</v>
      </c>
      <c r="Z461" s="20">
        <f t="shared" si="29"/>
        <v>0</v>
      </c>
      <c r="AA461" s="20">
        <f t="shared" si="30"/>
        <v>0</v>
      </c>
      <c r="AB461" s="21">
        <f t="shared" si="31"/>
        <v>0</v>
      </c>
    </row>
    <row r="462" spans="1:28" outlineLevel="1" x14ac:dyDescent="0.25">
      <c r="A462" s="37"/>
      <c r="B462" s="37"/>
      <c r="C462" s="37"/>
      <c r="D462" s="45" t="s">
        <v>541</v>
      </c>
      <c r="E462" s="37"/>
      <c r="F462" s="37"/>
      <c r="G462" s="37"/>
      <c r="H462" s="37"/>
      <c r="I462" s="38"/>
      <c r="J462" s="39">
        <f>SUBTOTAL(9,J452:J461)</f>
        <v>217322569</v>
      </c>
      <c r="K462" s="40">
        <f>SUBTOTAL(9,K452:K461)</f>
        <v>217322569</v>
      </c>
      <c r="L462" s="40">
        <f>SUBTOTAL(9,L452:L461)</f>
        <v>0</v>
      </c>
      <c r="M462" s="40">
        <f>SUBTOTAL(9,M452:M461)</f>
        <v>0</v>
      </c>
      <c r="N462" s="40">
        <f>SUBTOTAL(9,N452:N461)</f>
        <v>0</v>
      </c>
      <c r="O462" s="40">
        <f>SUBTOTAL(9,O452:O461)</f>
        <v>217322569</v>
      </c>
      <c r="P462" s="40">
        <f>SUBTOTAL(9,P452:P461)</f>
        <v>0</v>
      </c>
      <c r="Q462" s="40">
        <f>SUBTOTAL(9,Q452:Q461)</f>
        <v>0.08</v>
      </c>
      <c r="R462" s="40">
        <f>SUBTOTAL(9,R452:R461)</f>
        <v>0</v>
      </c>
      <c r="S462" s="40">
        <f>SUBTOTAL(9,S452:S461)</f>
        <v>9043624.2699999996</v>
      </c>
      <c r="T462" s="40">
        <f>SUBTOTAL(9,T452:T461)</f>
        <v>9043624.2699999996</v>
      </c>
      <c r="U462" s="40">
        <f>SUBTOTAL(9,U452:U461)</f>
        <v>30591837.649999999</v>
      </c>
      <c r="V462" s="40">
        <f>SUBTOTAL(9,V452:V461)</f>
        <v>208278944.65000001</v>
      </c>
      <c r="W462" s="40">
        <f>SUBTOTAL(9,W452:W461)</f>
        <v>0</v>
      </c>
      <c r="X462" s="40">
        <f>SUBTOTAL(9,X452:X461)</f>
        <v>208278944.65000001</v>
      </c>
      <c r="Y462" s="41">
        <f t="shared" si="28"/>
        <v>4.1613829210715797E-2</v>
      </c>
      <c r="Z462" s="41">
        <f t="shared" si="29"/>
        <v>4.1613829210715797E-2</v>
      </c>
      <c r="AA462" s="41">
        <f t="shared" si="30"/>
        <v>3.6811639199792455E-10</v>
      </c>
      <c r="AB462" s="41">
        <f t="shared" si="31"/>
        <v>4.1613829578832189E-2</v>
      </c>
    </row>
    <row r="463" spans="1:28" ht="30" outlineLevel="2" x14ac:dyDescent="0.25">
      <c r="A463" s="15" t="s">
        <v>29</v>
      </c>
      <c r="B463" s="16" t="s">
        <v>30</v>
      </c>
      <c r="C463" s="16" t="s">
        <v>95</v>
      </c>
      <c r="D463" s="16" t="s">
        <v>112</v>
      </c>
      <c r="E463" s="16"/>
      <c r="F463" s="16" t="s">
        <v>33</v>
      </c>
      <c r="G463" s="16">
        <v>1120</v>
      </c>
      <c r="H463" s="16">
        <v>3480</v>
      </c>
      <c r="I463" s="17" t="s">
        <v>113</v>
      </c>
      <c r="J463" s="19">
        <v>525000</v>
      </c>
      <c r="K463" s="19">
        <v>525000</v>
      </c>
      <c r="L463" s="19">
        <v>0</v>
      </c>
      <c r="M463" s="19">
        <v>0</v>
      </c>
      <c r="N463" s="19">
        <v>0</v>
      </c>
      <c r="O463" s="19">
        <v>525000</v>
      </c>
      <c r="P463" s="19">
        <v>0</v>
      </c>
      <c r="Q463" s="19">
        <v>0</v>
      </c>
      <c r="R463" s="19">
        <v>0</v>
      </c>
      <c r="S463" s="19">
        <v>0</v>
      </c>
      <c r="T463" s="19">
        <v>0</v>
      </c>
      <c r="U463" s="19">
        <v>0</v>
      </c>
      <c r="V463" s="19">
        <v>525000</v>
      </c>
      <c r="W463" s="19">
        <v>0</v>
      </c>
      <c r="X463" s="19">
        <v>525000</v>
      </c>
      <c r="Y463" s="20">
        <f t="shared" si="28"/>
        <v>0</v>
      </c>
      <c r="Z463" s="20">
        <f t="shared" si="29"/>
        <v>0</v>
      </c>
      <c r="AA463" s="20">
        <f t="shared" si="30"/>
        <v>0</v>
      </c>
      <c r="AB463" s="21">
        <f t="shared" si="31"/>
        <v>0</v>
      </c>
    </row>
    <row r="464" spans="1:28" ht="30" outlineLevel="2" x14ac:dyDescent="0.25">
      <c r="A464" s="15" t="s">
        <v>198</v>
      </c>
      <c r="B464" s="16" t="s">
        <v>30</v>
      </c>
      <c r="C464" s="16" t="s">
        <v>95</v>
      </c>
      <c r="D464" s="16" t="s">
        <v>112</v>
      </c>
      <c r="E464" s="16"/>
      <c r="F464" s="16" t="s">
        <v>33</v>
      </c>
      <c r="G464" s="16">
        <v>1120</v>
      </c>
      <c r="H464" s="16">
        <v>3480</v>
      </c>
      <c r="I464" s="17" t="s">
        <v>113</v>
      </c>
      <c r="J464" s="19">
        <v>1106514</v>
      </c>
      <c r="K464" s="19">
        <v>1106514</v>
      </c>
      <c r="L464" s="19">
        <v>0</v>
      </c>
      <c r="M464" s="19">
        <v>0</v>
      </c>
      <c r="N464" s="19">
        <v>0</v>
      </c>
      <c r="O464" s="19">
        <v>1106514</v>
      </c>
      <c r="P464" s="19">
        <v>871167.15</v>
      </c>
      <c r="Q464" s="19">
        <v>0</v>
      </c>
      <c r="R464" s="19">
        <v>0</v>
      </c>
      <c r="S464" s="19">
        <v>0</v>
      </c>
      <c r="T464" s="19">
        <v>0</v>
      </c>
      <c r="U464" s="19">
        <v>235346.85</v>
      </c>
      <c r="V464" s="19">
        <v>235346.85</v>
      </c>
      <c r="W464" s="19">
        <v>0</v>
      </c>
      <c r="X464" s="19">
        <v>235346.84999999998</v>
      </c>
      <c r="Y464" s="20">
        <f t="shared" si="28"/>
        <v>0</v>
      </c>
      <c r="Z464" s="20">
        <f t="shared" si="29"/>
        <v>0</v>
      </c>
      <c r="AA464" s="20">
        <f t="shared" si="30"/>
        <v>0.78730784246742469</v>
      </c>
      <c r="AB464" s="21">
        <f t="shared" si="31"/>
        <v>0.78730784246742469</v>
      </c>
    </row>
    <row r="465" spans="1:28" ht="30" outlineLevel="2" x14ac:dyDescent="0.25">
      <c r="A465" s="15" t="s">
        <v>262</v>
      </c>
      <c r="B465" s="16" t="s">
        <v>288</v>
      </c>
      <c r="C465" s="16" t="s">
        <v>95</v>
      </c>
      <c r="D465" s="16" t="s">
        <v>112</v>
      </c>
      <c r="E465" s="16"/>
      <c r="F465" s="16" t="s">
        <v>33</v>
      </c>
      <c r="G465" s="16">
        <v>1120</v>
      </c>
      <c r="H465" s="16">
        <v>3480</v>
      </c>
      <c r="I465" s="17" t="s">
        <v>113</v>
      </c>
      <c r="J465" s="19">
        <v>950</v>
      </c>
      <c r="K465" s="19">
        <v>950</v>
      </c>
      <c r="L465" s="19">
        <v>0</v>
      </c>
      <c r="M465" s="19">
        <v>0</v>
      </c>
      <c r="N465" s="19">
        <v>0</v>
      </c>
      <c r="O465" s="19">
        <v>950</v>
      </c>
      <c r="P465" s="19">
        <v>0</v>
      </c>
      <c r="Q465" s="19">
        <v>0</v>
      </c>
      <c r="R465" s="19">
        <v>0</v>
      </c>
      <c r="S465" s="19">
        <v>0</v>
      </c>
      <c r="T465" s="19">
        <v>0</v>
      </c>
      <c r="U465" s="19">
        <v>0</v>
      </c>
      <c r="V465" s="19">
        <v>950</v>
      </c>
      <c r="W465" s="19">
        <v>0</v>
      </c>
      <c r="X465" s="19">
        <v>950</v>
      </c>
      <c r="Y465" s="20">
        <f t="shared" si="28"/>
        <v>0</v>
      </c>
      <c r="Z465" s="20">
        <f t="shared" si="29"/>
        <v>0</v>
      </c>
      <c r="AA465" s="20">
        <f t="shared" si="30"/>
        <v>0</v>
      </c>
      <c r="AB465" s="21">
        <f t="shared" si="31"/>
        <v>0</v>
      </c>
    </row>
    <row r="466" spans="1:28" ht="30" outlineLevel="2" x14ac:dyDescent="0.25">
      <c r="A466" s="15" t="s">
        <v>312</v>
      </c>
      <c r="B466" s="16" t="s">
        <v>30</v>
      </c>
      <c r="C466" s="16" t="s">
        <v>95</v>
      </c>
      <c r="D466" s="16" t="s">
        <v>112</v>
      </c>
      <c r="E466" s="16"/>
      <c r="F466" s="16" t="s">
        <v>33</v>
      </c>
      <c r="G466" s="16">
        <v>1120</v>
      </c>
      <c r="H466" s="16">
        <v>3480</v>
      </c>
      <c r="I466" s="17" t="s">
        <v>113</v>
      </c>
      <c r="J466" s="19">
        <v>1914194</v>
      </c>
      <c r="K466" s="19">
        <v>1914194</v>
      </c>
      <c r="L466" s="19">
        <v>0</v>
      </c>
      <c r="M466" s="19">
        <v>-538899</v>
      </c>
      <c r="N466" s="19">
        <v>0</v>
      </c>
      <c r="O466" s="19">
        <v>1375295</v>
      </c>
      <c r="P466" s="19">
        <v>1374339</v>
      </c>
      <c r="Q466" s="19">
        <v>0</v>
      </c>
      <c r="R466" s="19">
        <v>0</v>
      </c>
      <c r="S466" s="19">
        <v>0</v>
      </c>
      <c r="T466" s="19">
        <v>0</v>
      </c>
      <c r="U466" s="19">
        <v>956</v>
      </c>
      <c r="V466" s="19">
        <v>539855</v>
      </c>
      <c r="W466" s="19">
        <v>0</v>
      </c>
      <c r="X466" s="19">
        <v>956</v>
      </c>
      <c r="Y466" s="20">
        <f t="shared" si="28"/>
        <v>0</v>
      </c>
      <c r="Z466" s="20">
        <f t="shared" si="29"/>
        <v>0</v>
      </c>
      <c r="AA466" s="20">
        <f t="shared" si="30"/>
        <v>0.99930487640833421</v>
      </c>
      <c r="AB466" s="21">
        <f t="shared" si="31"/>
        <v>0.99930487640833421</v>
      </c>
    </row>
    <row r="467" spans="1:28" outlineLevel="1" x14ac:dyDescent="0.25">
      <c r="A467" s="37"/>
      <c r="B467" s="37"/>
      <c r="C467" s="37"/>
      <c r="D467" s="45" t="s">
        <v>542</v>
      </c>
      <c r="E467" s="37"/>
      <c r="F467" s="37"/>
      <c r="G467" s="37"/>
      <c r="H467" s="37"/>
      <c r="I467" s="38"/>
      <c r="J467" s="39">
        <f>SUBTOTAL(9,J463:J466)</f>
        <v>3546658</v>
      </c>
      <c r="K467" s="40">
        <f>SUBTOTAL(9,K463:K466)</f>
        <v>3546658</v>
      </c>
      <c r="L467" s="40">
        <f>SUBTOTAL(9,L463:L466)</f>
        <v>0</v>
      </c>
      <c r="M467" s="40">
        <f>SUBTOTAL(9,M463:M466)</f>
        <v>-538899</v>
      </c>
      <c r="N467" s="40">
        <f>SUBTOTAL(9,N463:N466)</f>
        <v>0</v>
      </c>
      <c r="O467" s="40">
        <f>SUBTOTAL(9,O463:O466)</f>
        <v>3007759</v>
      </c>
      <c r="P467" s="40">
        <f>SUBTOTAL(9,P463:P466)</f>
        <v>2245506.15</v>
      </c>
      <c r="Q467" s="40">
        <f>SUBTOTAL(9,Q463:Q466)</f>
        <v>0</v>
      </c>
      <c r="R467" s="40">
        <f>SUBTOTAL(9,R463:R466)</f>
        <v>0</v>
      </c>
      <c r="S467" s="40">
        <f>SUBTOTAL(9,S463:S466)</f>
        <v>0</v>
      </c>
      <c r="T467" s="40">
        <f>SUBTOTAL(9,T463:T466)</f>
        <v>0</v>
      </c>
      <c r="U467" s="40">
        <f>SUBTOTAL(9,U463:U466)</f>
        <v>236302.85</v>
      </c>
      <c r="V467" s="40">
        <f>SUBTOTAL(9,V463:V466)</f>
        <v>1301151.8500000001</v>
      </c>
      <c r="W467" s="40">
        <f>SUBTOTAL(9,W463:W466)</f>
        <v>0</v>
      </c>
      <c r="X467" s="40">
        <f>SUBTOTAL(9,X463:X466)</f>
        <v>762252.85</v>
      </c>
      <c r="Y467" s="41">
        <f t="shared" si="28"/>
        <v>0</v>
      </c>
      <c r="Z467" s="41">
        <f t="shared" si="29"/>
        <v>0</v>
      </c>
      <c r="AA467" s="41">
        <f t="shared" si="30"/>
        <v>0.74657116810223156</v>
      </c>
      <c r="AB467" s="41">
        <f t="shared" si="31"/>
        <v>0.74657116810223156</v>
      </c>
    </row>
    <row r="468" spans="1:28" ht="30" outlineLevel="2" x14ac:dyDescent="0.25">
      <c r="A468" s="15" t="s">
        <v>29</v>
      </c>
      <c r="B468" s="16" t="s">
        <v>30</v>
      </c>
      <c r="C468" s="16" t="s">
        <v>95</v>
      </c>
      <c r="D468" s="16" t="s">
        <v>114</v>
      </c>
      <c r="E468" s="16"/>
      <c r="F468" s="16" t="s">
        <v>33</v>
      </c>
      <c r="G468" s="16">
        <v>1120</v>
      </c>
      <c r="H468" s="16">
        <v>3480</v>
      </c>
      <c r="I468" s="17" t="s">
        <v>115</v>
      </c>
      <c r="J468" s="19">
        <v>10147373</v>
      </c>
      <c r="K468" s="19">
        <v>10147373</v>
      </c>
      <c r="L468" s="19">
        <v>0</v>
      </c>
      <c r="M468" s="19">
        <v>0</v>
      </c>
      <c r="N468" s="19">
        <v>0</v>
      </c>
      <c r="O468" s="19">
        <v>10147373</v>
      </c>
      <c r="P468" s="19">
        <v>5691220</v>
      </c>
      <c r="Q468" s="19">
        <v>0</v>
      </c>
      <c r="R468" s="19">
        <v>0</v>
      </c>
      <c r="S468" s="19">
        <v>0</v>
      </c>
      <c r="T468" s="19">
        <v>0</v>
      </c>
      <c r="U468" s="19">
        <v>4456153</v>
      </c>
      <c r="V468" s="19">
        <v>4456153</v>
      </c>
      <c r="W468" s="19">
        <v>0</v>
      </c>
      <c r="X468" s="19">
        <v>4456153</v>
      </c>
      <c r="Y468" s="20">
        <f t="shared" si="28"/>
        <v>0</v>
      </c>
      <c r="Z468" s="20">
        <f t="shared" si="29"/>
        <v>0</v>
      </c>
      <c r="AA468" s="20">
        <f t="shared" si="30"/>
        <v>0.56085648965500723</v>
      </c>
      <c r="AB468" s="21">
        <f t="shared" si="31"/>
        <v>0.56085648965500723</v>
      </c>
    </row>
    <row r="469" spans="1:28" ht="30" outlineLevel="2" x14ac:dyDescent="0.25">
      <c r="A469" s="15" t="s">
        <v>198</v>
      </c>
      <c r="B469" s="16" t="s">
        <v>30</v>
      </c>
      <c r="C469" s="16" t="s">
        <v>95</v>
      </c>
      <c r="D469" s="16" t="s">
        <v>114</v>
      </c>
      <c r="E469" s="16"/>
      <c r="F469" s="16" t="s">
        <v>33</v>
      </c>
      <c r="G469" s="16">
        <v>1120</v>
      </c>
      <c r="H469" s="16">
        <v>3480</v>
      </c>
      <c r="I469" s="17" t="s">
        <v>115</v>
      </c>
      <c r="J469" s="19">
        <v>18406942</v>
      </c>
      <c r="K469" s="19">
        <v>18406942</v>
      </c>
      <c r="L469" s="19">
        <v>0</v>
      </c>
      <c r="M469" s="19">
        <v>0</v>
      </c>
      <c r="N469" s="19">
        <v>0</v>
      </c>
      <c r="O469" s="19">
        <v>18406942</v>
      </c>
      <c r="P469" s="19">
        <v>14396672</v>
      </c>
      <c r="Q469" s="19">
        <v>0</v>
      </c>
      <c r="R469" s="19">
        <v>0</v>
      </c>
      <c r="S469" s="19">
        <v>1970268</v>
      </c>
      <c r="T469" s="19">
        <v>1970268</v>
      </c>
      <c r="U469" s="19">
        <v>2040002</v>
      </c>
      <c r="V469" s="19">
        <v>2040002</v>
      </c>
      <c r="W469" s="19">
        <v>0</v>
      </c>
      <c r="X469" s="19">
        <v>2040002</v>
      </c>
      <c r="Y469" s="20">
        <f t="shared" si="28"/>
        <v>0.10703939850519439</v>
      </c>
      <c r="Z469" s="20">
        <f t="shared" si="29"/>
        <v>0.10703939850519439</v>
      </c>
      <c r="AA469" s="20">
        <f t="shared" si="30"/>
        <v>0.78213274100608343</v>
      </c>
      <c r="AB469" s="21">
        <f t="shared" si="31"/>
        <v>0.88917213951127783</v>
      </c>
    </row>
    <row r="470" spans="1:28" ht="30" outlineLevel="2" x14ac:dyDescent="0.25">
      <c r="A470" s="15" t="s">
        <v>262</v>
      </c>
      <c r="B470" s="16" t="s">
        <v>263</v>
      </c>
      <c r="C470" s="16" t="s">
        <v>95</v>
      </c>
      <c r="D470" s="16" t="s">
        <v>114</v>
      </c>
      <c r="E470" s="16"/>
      <c r="F470" s="16" t="s">
        <v>33</v>
      </c>
      <c r="G470" s="16">
        <v>1120</v>
      </c>
      <c r="H470" s="16">
        <v>3480</v>
      </c>
      <c r="I470" s="17" t="s">
        <v>115</v>
      </c>
      <c r="J470" s="19">
        <v>600000</v>
      </c>
      <c r="K470" s="19">
        <v>600000</v>
      </c>
      <c r="L470" s="19">
        <v>0</v>
      </c>
      <c r="M470" s="19">
        <v>0</v>
      </c>
      <c r="N470" s="19">
        <v>0</v>
      </c>
      <c r="O470" s="19">
        <v>600000</v>
      </c>
      <c r="P470" s="19">
        <v>0</v>
      </c>
      <c r="Q470" s="19">
        <v>0</v>
      </c>
      <c r="R470" s="19">
        <v>0</v>
      </c>
      <c r="S470" s="19">
        <v>0</v>
      </c>
      <c r="T470" s="19">
        <v>0</v>
      </c>
      <c r="U470" s="19">
        <v>150000</v>
      </c>
      <c r="V470" s="19">
        <v>600000</v>
      </c>
      <c r="W470" s="19">
        <v>0</v>
      </c>
      <c r="X470" s="19">
        <v>600000</v>
      </c>
      <c r="Y470" s="20">
        <f t="shared" si="28"/>
        <v>0</v>
      </c>
      <c r="Z470" s="20">
        <f t="shared" si="29"/>
        <v>0</v>
      </c>
      <c r="AA470" s="20">
        <f t="shared" si="30"/>
        <v>0</v>
      </c>
      <c r="AB470" s="21">
        <f t="shared" si="31"/>
        <v>0</v>
      </c>
    </row>
    <row r="471" spans="1:28" ht="30" outlineLevel="2" x14ac:dyDescent="0.25">
      <c r="A471" s="15" t="s">
        <v>262</v>
      </c>
      <c r="B471" s="16" t="s">
        <v>264</v>
      </c>
      <c r="C471" s="16" t="s">
        <v>95</v>
      </c>
      <c r="D471" s="16" t="s">
        <v>114</v>
      </c>
      <c r="E471" s="16"/>
      <c r="F471" s="16" t="s">
        <v>33</v>
      </c>
      <c r="G471" s="16">
        <v>1120</v>
      </c>
      <c r="H471" s="16">
        <v>3480</v>
      </c>
      <c r="I471" s="17" t="s">
        <v>115</v>
      </c>
      <c r="J471" s="19">
        <v>60000000</v>
      </c>
      <c r="K471" s="19">
        <v>60000000</v>
      </c>
      <c r="L471" s="19">
        <v>0</v>
      </c>
      <c r="M471" s="19">
        <v>0</v>
      </c>
      <c r="N471" s="19">
        <v>0</v>
      </c>
      <c r="O471" s="19">
        <v>60000000</v>
      </c>
      <c r="P471" s="19">
        <v>0</v>
      </c>
      <c r="Q471" s="19">
        <v>0</v>
      </c>
      <c r="R471" s="19">
        <v>0</v>
      </c>
      <c r="S471" s="19">
        <v>0</v>
      </c>
      <c r="T471" s="19">
        <v>0</v>
      </c>
      <c r="U471" s="19">
        <v>0</v>
      </c>
      <c r="V471" s="19">
        <v>60000000</v>
      </c>
      <c r="W471" s="19">
        <v>0</v>
      </c>
      <c r="X471" s="19">
        <v>60000000</v>
      </c>
      <c r="Y471" s="20">
        <f t="shared" si="28"/>
        <v>0</v>
      </c>
      <c r="Z471" s="20">
        <f t="shared" si="29"/>
        <v>0</v>
      </c>
      <c r="AA471" s="20">
        <f t="shared" si="30"/>
        <v>0</v>
      </c>
      <c r="AB471" s="21">
        <f t="shared" si="31"/>
        <v>0</v>
      </c>
    </row>
    <row r="472" spans="1:28" ht="30" outlineLevel="2" x14ac:dyDescent="0.25">
      <c r="A472" s="15" t="s">
        <v>262</v>
      </c>
      <c r="B472" s="16" t="s">
        <v>288</v>
      </c>
      <c r="C472" s="16" t="s">
        <v>95</v>
      </c>
      <c r="D472" s="16" t="s">
        <v>114</v>
      </c>
      <c r="E472" s="16"/>
      <c r="F472" s="16" t="s">
        <v>33</v>
      </c>
      <c r="G472" s="16">
        <v>1120</v>
      </c>
      <c r="H472" s="16">
        <v>3480</v>
      </c>
      <c r="I472" s="17" t="s">
        <v>115</v>
      </c>
      <c r="J472" s="19">
        <v>379956</v>
      </c>
      <c r="K472" s="19">
        <v>379956</v>
      </c>
      <c r="L472" s="19">
        <v>0</v>
      </c>
      <c r="M472" s="19">
        <v>0</v>
      </c>
      <c r="N472" s="19">
        <v>0</v>
      </c>
      <c r="O472" s="19">
        <v>379956</v>
      </c>
      <c r="P472" s="19">
        <v>0</v>
      </c>
      <c r="Q472" s="19">
        <v>0</v>
      </c>
      <c r="R472" s="19">
        <v>0</v>
      </c>
      <c r="S472" s="19">
        <v>0</v>
      </c>
      <c r="T472" s="19">
        <v>0</v>
      </c>
      <c r="U472" s="19">
        <v>0</v>
      </c>
      <c r="V472" s="19">
        <v>379956</v>
      </c>
      <c r="W472" s="19">
        <v>0</v>
      </c>
      <c r="X472" s="19">
        <v>379956</v>
      </c>
      <c r="Y472" s="20">
        <f t="shared" si="28"/>
        <v>0</v>
      </c>
      <c r="Z472" s="20">
        <f t="shared" si="29"/>
        <v>0</v>
      </c>
      <c r="AA472" s="20">
        <f t="shared" si="30"/>
        <v>0</v>
      </c>
      <c r="AB472" s="21">
        <f t="shared" si="31"/>
        <v>0</v>
      </c>
    </row>
    <row r="473" spans="1:28" ht="30" outlineLevel="2" x14ac:dyDescent="0.25">
      <c r="A473" s="15" t="s">
        <v>295</v>
      </c>
      <c r="B473" s="16" t="s">
        <v>30</v>
      </c>
      <c r="C473" s="16" t="s">
        <v>95</v>
      </c>
      <c r="D473" s="16" t="s">
        <v>114</v>
      </c>
      <c r="E473" s="16"/>
      <c r="F473" s="16" t="s">
        <v>33</v>
      </c>
      <c r="G473" s="16">
        <v>1120</v>
      </c>
      <c r="H473" s="16">
        <v>3480</v>
      </c>
      <c r="I473" s="17" t="s">
        <v>115</v>
      </c>
      <c r="J473" s="19">
        <v>2052475</v>
      </c>
      <c r="K473" s="19">
        <v>2052475</v>
      </c>
      <c r="L473" s="19">
        <v>0</v>
      </c>
      <c r="M473" s="19">
        <v>0</v>
      </c>
      <c r="N473" s="19">
        <v>0</v>
      </c>
      <c r="O473" s="19">
        <v>2052475</v>
      </c>
      <c r="P473" s="19">
        <v>0</v>
      </c>
      <c r="Q473" s="19">
        <v>0</v>
      </c>
      <c r="R473" s="19">
        <v>0</v>
      </c>
      <c r="S473" s="19">
        <v>0</v>
      </c>
      <c r="T473" s="19">
        <v>0</v>
      </c>
      <c r="U473" s="19">
        <v>0</v>
      </c>
      <c r="V473" s="19">
        <v>2052475</v>
      </c>
      <c r="W473" s="19">
        <v>0</v>
      </c>
      <c r="X473" s="19">
        <v>2052475</v>
      </c>
      <c r="Y473" s="20">
        <f t="shared" si="28"/>
        <v>0</v>
      </c>
      <c r="Z473" s="20">
        <f t="shared" si="29"/>
        <v>0</v>
      </c>
      <c r="AA473" s="20">
        <f t="shared" si="30"/>
        <v>0</v>
      </c>
      <c r="AB473" s="21">
        <f t="shared" si="31"/>
        <v>0</v>
      </c>
    </row>
    <row r="474" spans="1:28" ht="30" outlineLevel="2" x14ac:dyDescent="0.25">
      <c r="A474" s="15" t="s">
        <v>303</v>
      </c>
      <c r="B474" s="16" t="s">
        <v>30</v>
      </c>
      <c r="C474" s="16" t="s">
        <v>95</v>
      </c>
      <c r="D474" s="16" t="s">
        <v>114</v>
      </c>
      <c r="E474" s="16"/>
      <c r="F474" s="16" t="s">
        <v>33</v>
      </c>
      <c r="G474" s="16">
        <v>1120</v>
      </c>
      <c r="H474" s="16">
        <v>3480</v>
      </c>
      <c r="I474" s="17" t="s">
        <v>115</v>
      </c>
      <c r="J474" s="19">
        <v>191600</v>
      </c>
      <c r="K474" s="19">
        <v>191600</v>
      </c>
      <c r="L474" s="19">
        <v>0</v>
      </c>
      <c r="M474" s="19">
        <v>0</v>
      </c>
      <c r="N474" s="19">
        <v>0</v>
      </c>
      <c r="O474" s="19">
        <v>191600</v>
      </c>
      <c r="P474" s="19">
        <v>0</v>
      </c>
      <c r="Q474" s="19">
        <v>0</v>
      </c>
      <c r="R474" s="19">
        <v>0</v>
      </c>
      <c r="S474" s="19">
        <v>0</v>
      </c>
      <c r="T474" s="19">
        <v>0</v>
      </c>
      <c r="U474" s="19">
        <v>0</v>
      </c>
      <c r="V474" s="19">
        <v>191600</v>
      </c>
      <c r="W474" s="19">
        <v>0</v>
      </c>
      <c r="X474" s="19">
        <v>191600</v>
      </c>
      <c r="Y474" s="20">
        <f t="shared" si="28"/>
        <v>0</v>
      </c>
      <c r="Z474" s="20">
        <f t="shared" si="29"/>
        <v>0</v>
      </c>
      <c r="AA474" s="20">
        <f t="shared" si="30"/>
        <v>0</v>
      </c>
      <c r="AB474" s="21">
        <f t="shared" si="31"/>
        <v>0</v>
      </c>
    </row>
    <row r="475" spans="1:28" ht="30" outlineLevel="2" x14ac:dyDescent="0.25">
      <c r="A475" s="15" t="s">
        <v>309</v>
      </c>
      <c r="B475" s="16" t="s">
        <v>30</v>
      </c>
      <c r="C475" s="16" t="s">
        <v>95</v>
      </c>
      <c r="D475" s="16" t="s">
        <v>114</v>
      </c>
      <c r="E475" s="16"/>
      <c r="F475" s="16" t="s">
        <v>33</v>
      </c>
      <c r="G475" s="16">
        <v>1120</v>
      </c>
      <c r="H475" s="16">
        <v>3480</v>
      </c>
      <c r="I475" s="17" t="s">
        <v>115</v>
      </c>
      <c r="J475" s="19">
        <v>32394000</v>
      </c>
      <c r="K475" s="19">
        <v>32394000</v>
      </c>
      <c r="L475" s="19">
        <v>0</v>
      </c>
      <c r="M475" s="19">
        <v>0</v>
      </c>
      <c r="N475" s="19">
        <v>0</v>
      </c>
      <c r="O475" s="19">
        <v>32394000</v>
      </c>
      <c r="P475" s="19">
        <v>32204125</v>
      </c>
      <c r="Q475" s="19">
        <v>0</v>
      </c>
      <c r="R475" s="19">
        <v>0</v>
      </c>
      <c r="S475" s="19">
        <v>0</v>
      </c>
      <c r="T475" s="19">
        <v>0</v>
      </c>
      <c r="U475" s="19">
        <v>189875</v>
      </c>
      <c r="V475" s="19">
        <v>189875</v>
      </c>
      <c r="W475" s="19">
        <v>0</v>
      </c>
      <c r="X475" s="19">
        <v>189875</v>
      </c>
      <c r="Y475" s="20">
        <f t="shared" si="28"/>
        <v>0</v>
      </c>
      <c r="Z475" s="20">
        <f t="shared" si="29"/>
        <v>0</v>
      </c>
      <c r="AA475" s="20">
        <f t="shared" si="30"/>
        <v>0.99413857504476133</v>
      </c>
      <c r="AB475" s="21">
        <f t="shared" si="31"/>
        <v>0.99413857504476133</v>
      </c>
    </row>
    <row r="476" spans="1:28" ht="30" outlineLevel="2" x14ac:dyDescent="0.25">
      <c r="A476" s="15" t="s">
        <v>312</v>
      </c>
      <c r="B476" s="16" t="s">
        <v>30</v>
      </c>
      <c r="C476" s="16" t="s">
        <v>95</v>
      </c>
      <c r="D476" s="16" t="s">
        <v>114</v>
      </c>
      <c r="E476" s="16"/>
      <c r="F476" s="16" t="s">
        <v>33</v>
      </c>
      <c r="G476" s="16">
        <v>1120</v>
      </c>
      <c r="H476" s="16">
        <v>3480</v>
      </c>
      <c r="I476" s="17" t="s">
        <v>115</v>
      </c>
      <c r="J476" s="19">
        <v>62093574</v>
      </c>
      <c r="K476" s="19">
        <v>62093574</v>
      </c>
      <c r="L476" s="19">
        <v>0</v>
      </c>
      <c r="M476" s="19">
        <v>0</v>
      </c>
      <c r="N476" s="19">
        <v>0</v>
      </c>
      <c r="O476" s="19">
        <v>62093574</v>
      </c>
      <c r="P476" s="19">
        <v>40733999</v>
      </c>
      <c r="Q476" s="19">
        <v>0</v>
      </c>
      <c r="R476" s="19">
        <v>0</v>
      </c>
      <c r="S476" s="19">
        <v>334496.93</v>
      </c>
      <c r="T476" s="19">
        <v>334496.93</v>
      </c>
      <c r="U476" s="19">
        <v>2303009.0699999998</v>
      </c>
      <c r="V476" s="19">
        <v>21025078.07</v>
      </c>
      <c r="W476" s="19">
        <v>0</v>
      </c>
      <c r="X476" s="19">
        <v>21025078.07</v>
      </c>
      <c r="Y476" s="20">
        <f t="shared" si="28"/>
        <v>5.3869814290283882E-3</v>
      </c>
      <c r="Z476" s="20">
        <f t="shared" si="29"/>
        <v>5.3869814290283882E-3</v>
      </c>
      <c r="AA476" s="20">
        <f t="shared" si="30"/>
        <v>0.65600989564556234</v>
      </c>
      <c r="AB476" s="21">
        <f t="shared" si="31"/>
        <v>0.66139687707459072</v>
      </c>
    </row>
    <row r="477" spans="1:28" ht="30" outlineLevel="2" x14ac:dyDescent="0.25">
      <c r="A477" s="15" t="s">
        <v>317</v>
      </c>
      <c r="B477" s="16" t="s">
        <v>30</v>
      </c>
      <c r="C477" s="16" t="s">
        <v>95</v>
      </c>
      <c r="D477" s="16" t="s">
        <v>114</v>
      </c>
      <c r="E477" s="16"/>
      <c r="F477" s="16" t="s">
        <v>33</v>
      </c>
      <c r="G477" s="16">
        <v>1120</v>
      </c>
      <c r="H477" s="16">
        <v>3460</v>
      </c>
      <c r="I477" s="17" t="s">
        <v>115</v>
      </c>
      <c r="J477" s="19">
        <v>585804</v>
      </c>
      <c r="K477" s="19">
        <v>585804</v>
      </c>
      <c r="L477" s="19">
        <v>0</v>
      </c>
      <c r="M477" s="19">
        <v>0</v>
      </c>
      <c r="N477" s="19">
        <v>0</v>
      </c>
      <c r="O477" s="19">
        <v>585804</v>
      </c>
      <c r="P477" s="19">
        <v>553500</v>
      </c>
      <c r="Q477" s="19">
        <v>0</v>
      </c>
      <c r="R477" s="19">
        <v>0</v>
      </c>
      <c r="S477" s="19">
        <v>0</v>
      </c>
      <c r="T477" s="19">
        <v>0</v>
      </c>
      <c r="U477" s="19">
        <v>32304</v>
      </c>
      <c r="V477" s="19">
        <v>32304</v>
      </c>
      <c r="W477" s="19">
        <v>0</v>
      </c>
      <c r="X477" s="19">
        <v>32304</v>
      </c>
      <c r="Y477" s="20">
        <f t="shared" si="28"/>
        <v>0</v>
      </c>
      <c r="Z477" s="20">
        <f t="shared" si="29"/>
        <v>0</v>
      </c>
      <c r="AA477" s="20">
        <f t="shared" si="30"/>
        <v>0.94485527582604423</v>
      </c>
      <c r="AB477" s="21">
        <f t="shared" si="31"/>
        <v>0.94485527582604423</v>
      </c>
    </row>
    <row r="478" spans="1:28" outlineLevel="1" x14ac:dyDescent="0.25">
      <c r="A478" s="37"/>
      <c r="B478" s="37"/>
      <c r="C478" s="37"/>
      <c r="D478" s="45" t="s">
        <v>543</v>
      </c>
      <c r="E478" s="37"/>
      <c r="F478" s="37"/>
      <c r="G478" s="37"/>
      <c r="H478" s="37"/>
      <c r="I478" s="38"/>
      <c r="J478" s="39">
        <f>SUBTOTAL(9,J468:J477)</f>
        <v>186851724</v>
      </c>
      <c r="K478" s="40">
        <f>SUBTOTAL(9,K468:K477)</f>
        <v>186851724</v>
      </c>
      <c r="L478" s="40">
        <f>SUBTOTAL(9,L468:L477)</f>
        <v>0</v>
      </c>
      <c r="M478" s="40">
        <f>SUBTOTAL(9,M468:M477)</f>
        <v>0</v>
      </c>
      <c r="N478" s="40">
        <f>SUBTOTAL(9,N468:N477)</f>
        <v>0</v>
      </c>
      <c r="O478" s="40">
        <f>SUBTOTAL(9,O468:O477)</f>
        <v>186851724</v>
      </c>
      <c r="P478" s="40">
        <f>SUBTOTAL(9,P468:P477)</f>
        <v>93579516</v>
      </c>
      <c r="Q478" s="40">
        <f>SUBTOTAL(9,Q468:Q477)</f>
        <v>0</v>
      </c>
      <c r="R478" s="40">
        <f>SUBTOTAL(9,R468:R477)</f>
        <v>0</v>
      </c>
      <c r="S478" s="40">
        <f>SUBTOTAL(9,S468:S477)</f>
        <v>2304764.9300000002</v>
      </c>
      <c r="T478" s="40">
        <f>SUBTOTAL(9,T468:T477)</f>
        <v>2304764.9300000002</v>
      </c>
      <c r="U478" s="40">
        <f>SUBTOTAL(9,U468:U477)</f>
        <v>9171343.0700000003</v>
      </c>
      <c r="V478" s="40">
        <f>SUBTOTAL(9,V468:V477)</f>
        <v>90967443.069999993</v>
      </c>
      <c r="W478" s="40">
        <f>SUBTOTAL(9,W468:W477)</f>
        <v>0</v>
      </c>
      <c r="X478" s="40">
        <f>SUBTOTAL(9,X468:X477)</f>
        <v>90967443.069999993</v>
      </c>
      <c r="Y478" s="41">
        <f t="shared" si="28"/>
        <v>1.2334726598508667E-2</v>
      </c>
      <c r="Z478" s="41">
        <f t="shared" si="29"/>
        <v>1.2334726598508667E-2</v>
      </c>
      <c r="AA478" s="41">
        <f t="shared" si="30"/>
        <v>0.50082233118705399</v>
      </c>
      <c r="AB478" s="41">
        <f t="shared" si="31"/>
        <v>0.51315705778556264</v>
      </c>
    </row>
    <row r="479" spans="1:28" outlineLevel="2" x14ac:dyDescent="0.25">
      <c r="A479" s="15" t="s">
        <v>29</v>
      </c>
      <c r="B479" s="16" t="s">
        <v>30</v>
      </c>
      <c r="C479" s="16" t="s">
        <v>95</v>
      </c>
      <c r="D479" s="16" t="s">
        <v>116</v>
      </c>
      <c r="E479" s="16"/>
      <c r="F479" s="16" t="s">
        <v>33</v>
      </c>
      <c r="G479" s="16">
        <v>1120</v>
      </c>
      <c r="H479" s="16">
        <v>3480</v>
      </c>
      <c r="I479" s="17" t="s">
        <v>117</v>
      </c>
      <c r="J479" s="19">
        <v>2815000</v>
      </c>
      <c r="K479" s="19">
        <v>2815000</v>
      </c>
      <c r="L479" s="19">
        <v>0</v>
      </c>
      <c r="M479" s="19">
        <v>-750000</v>
      </c>
      <c r="N479" s="19">
        <v>0</v>
      </c>
      <c r="O479" s="19">
        <v>2065000</v>
      </c>
      <c r="P479" s="19">
        <v>269502</v>
      </c>
      <c r="Q479" s="19">
        <v>0</v>
      </c>
      <c r="R479" s="19">
        <v>0</v>
      </c>
      <c r="S479" s="19">
        <v>0</v>
      </c>
      <c r="T479" s="19">
        <v>0</v>
      </c>
      <c r="U479" s="19">
        <v>498</v>
      </c>
      <c r="V479" s="19">
        <v>2545498</v>
      </c>
      <c r="W479" s="19">
        <v>0</v>
      </c>
      <c r="X479" s="19">
        <v>1795498</v>
      </c>
      <c r="Y479" s="20">
        <f t="shared" si="28"/>
        <v>0</v>
      </c>
      <c r="Z479" s="20">
        <f t="shared" si="29"/>
        <v>0</v>
      </c>
      <c r="AA479" s="20">
        <f t="shared" si="30"/>
        <v>0.13050944309927362</v>
      </c>
      <c r="AB479" s="21">
        <f t="shared" si="31"/>
        <v>0.13050944309927362</v>
      </c>
    </row>
    <row r="480" spans="1:28" outlineLevel="2" x14ac:dyDescent="0.25">
      <c r="A480" s="15" t="s">
        <v>198</v>
      </c>
      <c r="B480" s="16" t="s">
        <v>30</v>
      </c>
      <c r="C480" s="16" t="s">
        <v>95</v>
      </c>
      <c r="D480" s="16" t="s">
        <v>116</v>
      </c>
      <c r="E480" s="16"/>
      <c r="F480" s="16" t="s">
        <v>33</v>
      </c>
      <c r="G480" s="16">
        <v>1120</v>
      </c>
      <c r="H480" s="16">
        <v>3480</v>
      </c>
      <c r="I480" s="17" t="s">
        <v>117</v>
      </c>
      <c r="J480" s="19">
        <v>1000000</v>
      </c>
      <c r="K480" s="19">
        <v>1000000</v>
      </c>
      <c r="L480" s="19">
        <v>0</v>
      </c>
      <c r="M480" s="19">
        <v>0</v>
      </c>
      <c r="N480" s="19">
        <v>0</v>
      </c>
      <c r="O480" s="19">
        <v>1000000</v>
      </c>
      <c r="P480" s="19">
        <v>0</v>
      </c>
      <c r="Q480" s="19">
        <v>0</v>
      </c>
      <c r="R480" s="19">
        <v>0</v>
      </c>
      <c r="S480" s="19">
        <v>0</v>
      </c>
      <c r="T480" s="19">
        <v>0</v>
      </c>
      <c r="U480" s="19">
        <v>0</v>
      </c>
      <c r="V480" s="19">
        <v>1000000</v>
      </c>
      <c r="W480" s="19">
        <v>0</v>
      </c>
      <c r="X480" s="19">
        <v>1000000</v>
      </c>
      <c r="Y480" s="20">
        <f t="shared" si="28"/>
        <v>0</v>
      </c>
      <c r="Z480" s="20">
        <f t="shared" si="29"/>
        <v>0</v>
      </c>
      <c r="AA480" s="20">
        <f t="shared" si="30"/>
        <v>0</v>
      </c>
      <c r="AB480" s="21">
        <f t="shared" si="31"/>
        <v>0</v>
      </c>
    </row>
    <row r="481" spans="1:28" outlineLevel="2" x14ac:dyDescent="0.25">
      <c r="A481" s="15" t="s">
        <v>262</v>
      </c>
      <c r="B481" s="16" t="s">
        <v>264</v>
      </c>
      <c r="C481" s="16" t="s">
        <v>95</v>
      </c>
      <c r="D481" s="16" t="s">
        <v>116</v>
      </c>
      <c r="E481" s="16"/>
      <c r="F481" s="16" t="s">
        <v>33</v>
      </c>
      <c r="G481" s="16">
        <v>1120</v>
      </c>
      <c r="H481" s="16">
        <v>3480</v>
      </c>
      <c r="I481" s="17" t="s">
        <v>117</v>
      </c>
      <c r="J481" s="19">
        <v>121400000</v>
      </c>
      <c r="K481" s="19">
        <v>121400000</v>
      </c>
      <c r="L481" s="19">
        <v>0</v>
      </c>
      <c r="M481" s="19">
        <v>0</v>
      </c>
      <c r="N481" s="19">
        <v>0</v>
      </c>
      <c r="O481" s="19">
        <v>121400000</v>
      </c>
      <c r="P481" s="19">
        <v>117450000</v>
      </c>
      <c r="Q481" s="19">
        <v>0</v>
      </c>
      <c r="R481" s="19">
        <v>0</v>
      </c>
      <c r="S481" s="19">
        <v>0</v>
      </c>
      <c r="T481" s="19">
        <v>0</v>
      </c>
      <c r="U481" s="19">
        <v>3950000</v>
      </c>
      <c r="V481" s="19">
        <v>3950000</v>
      </c>
      <c r="W481" s="19">
        <v>0</v>
      </c>
      <c r="X481" s="19">
        <v>3950000</v>
      </c>
      <c r="Y481" s="20">
        <f t="shared" si="28"/>
        <v>0</v>
      </c>
      <c r="Z481" s="20">
        <f t="shared" si="29"/>
        <v>0</v>
      </c>
      <c r="AA481" s="20">
        <f t="shared" si="30"/>
        <v>0.96746293245469517</v>
      </c>
      <c r="AB481" s="21">
        <f t="shared" si="31"/>
        <v>0.96746293245469517</v>
      </c>
    </row>
    <row r="482" spans="1:28" outlineLevel="2" x14ac:dyDescent="0.25">
      <c r="A482" s="15" t="s">
        <v>312</v>
      </c>
      <c r="B482" s="16" t="s">
        <v>30</v>
      </c>
      <c r="C482" s="16" t="s">
        <v>95</v>
      </c>
      <c r="D482" s="16" t="s">
        <v>116</v>
      </c>
      <c r="E482" s="16"/>
      <c r="F482" s="16" t="s">
        <v>33</v>
      </c>
      <c r="G482" s="16">
        <v>1120</v>
      </c>
      <c r="H482" s="16">
        <v>3480</v>
      </c>
      <c r="I482" s="17" t="s">
        <v>117</v>
      </c>
      <c r="J482" s="19">
        <v>14149315</v>
      </c>
      <c r="K482" s="19">
        <v>14149315</v>
      </c>
      <c r="L482" s="19">
        <v>0</v>
      </c>
      <c r="M482" s="19">
        <v>0</v>
      </c>
      <c r="N482" s="19">
        <v>0</v>
      </c>
      <c r="O482" s="19">
        <v>14149315</v>
      </c>
      <c r="P482" s="19">
        <v>13537778</v>
      </c>
      <c r="Q482" s="19">
        <v>0</v>
      </c>
      <c r="R482" s="19">
        <v>0</v>
      </c>
      <c r="S482" s="19">
        <v>0</v>
      </c>
      <c r="T482" s="19">
        <v>0</v>
      </c>
      <c r="U482" s="19">
        <v>611537</v>
      </c>
      <c r="V482" s="19">
        <v>611537</v>
      </c>
      <c r="W482" s="19">
        <v>0</v>
      </c>
      <c r="X482" s="19">
        <v>611537</v>
      </c>
      <c r="Y482" s="20">
        <f t="shared" si="28"/>
        <v>0</v>
      </c>
      <c r="Z482" s="20">
        <f t="shared" si="29"/>
        <v>0</v>
      </c>
      <c r="AA482" s="20">
        <f t="shared" si="30"/>
        <v>0.95677974516787567</v>
      </c>
      <c r="AB482" s="21">
        <f t="shared" si="31"/>
        <v>0.95677974516787567</v>
      </c>
    </row>
    <row r="483" spans="1:28" outlineLevel="1" x14ac:dyDescent="0.25">
      <c r="A483" s="37"/>
      <c r="B483" s="37"/>
      <c r="C483" s="37"/>
      <c r="D483" s="45" t="s">
        <v>544</v>
      </c>
      <c r="E483" s="37"/>
      <c r="F483" s="37"/>
      <c r="G483" s="37"/>
      <c r="H483" s="37"/>
      <c r="I483" s="38"/>
      <c r="J483" s="39">
        <f>SUBTOTAL(9,J479:J482)</f>
        <v>139364315</v>
      </c>
      <c r="K483" s="40">
        <f>SUBTOTAL(9,K479:K482)</f>
        <v>139364315</v>
      </c>
      <c r="L483" s="40">
        <f>SUBTOTAL(9,L479:L482)</f>
        <v>0</v>
      </c>
      <c r="M483" s="40">
        <f>SUBTOTAL(9,M479:M482)</f>
        <v>-750000</v>
      </c>
      <c r="N483" s="40">
        <f>SUBTOTAL(9,N479:N482)</f>
        <v>0</v>
      </c>
      <c r="O483" s="40">
        <f>SUBTOTAL(9,O479:O482)</f>
        <v>138614315</v>
      </c>
      <c r="P483" s="40">
        <f>SUBTOTAL(9,P479:P482)</f>
        <v>131257280</v>
      </c>
      <c r="Q483" s="40">
        <f>SUBTOTAL(9,Q479:Q482)</f>
        <v>0</v>
      </c>
      <c r="R483" s="40">
        <f>SUBTOTAL(9,R479:R482)</f>
        <v>0</v>
      </c>
      <c r="S483" s="40">
        <f>SUBTOTAL(9,S479:S482)</f>
        <v>0</v>
      </c>
      <c r="T483" s="40">
        <f>SUBTOTAL(9,T479:T482)</f>
        <v>0</v>
      </c>
      <c r="U483" s="40">
        <f>SUBTOTAL(9,U479:U482)</f>
        <v>4562035</v>
      </c>
      <c r="V483" s="40">
        <f>SUBTOTAL(9,V479:V482)</f>
        <v>8107035</v>
      </c>
      <c r="W483" s="40">
        <f>SUBTOTAL(9,W479:W482)</f>
        <v>0</v>
      </c>
      <c r="X483" s="40">
        <f>SUBTOTAL(9,X479:X482)</f>
        <v>7357035</v>
      </c>
      <c r="Y483" s="41">
        <f t="shared" si="28"/>
        <v>0</v>
      </c>
      <c r="Z483" s="41">
        <f t="shared" si="29"/>
        <v>0</v>
      </c>
      <c r="AA483" s="41">
        <f t="shared" si="30"/>
        <v>0.94692442118983167</v>
      </c>
      <c r="AB483" s="41">
        <f t="shared" si="31"/>
        <v>0.94692442118983167</v>
      </c>
    </row>
    <row r="484" spans="1:28" outlineLevel="2" x14ac:dyDescent="0.25">
      <c r="A484" s="15" t="s">
        <v>29</v>
      </c>
      <c r="B484" s="16" t="s">
        <v>30</v>
      </c>
      <c r="C484" s="16" t="s">
        <v>95</v>
      </c>
      <c r="D484" s="16" t="s">
        <v>118</v>
      </c>
      <c r="E484" s="16"/>
      <c r="F484" s="16" t="s">
        <v>33</v>
      </c>
      <c r="G484" s="16">
        <v>1120</v>
      </c>
      <c r="H484" s="16">
        <v>3480</v>
      </c>
      <c r="I484" s="17" t="s">
        <v>119</v>
      </c>
      <c r="J484" s="19">
        <v>179584</v>
      </c>
      <c r="K484" s="19">
        <v>179584</v>
      </c>
      <c r="L484" s="19">
        <v>0</v>
      </c>
      <c r="M484" s="19">
        <v>0</v>
      </c>
      <c r="N484" s="19">
        <v>0</v>
      </c>
      <c r="O484" s="19">
        <v>179584</v>
      </c>
      <c r="P484" s="19">
        <v>0</v>
      </c>
      <c r="Q484" s="19">
        <v>0</v>
      </c>
      <c r="R484" s="19">
        <v>0</v>
      </c>
      <c r="S484" s="19">
        <v>0</v>
      </c>
      <c r="T484" s="19">
        <v>0</v>
      </c>
      <c r="U484" s="19">
        <v>0</v>
      </c>
      <c r="V484" s="19">
        <v>179584</v>
      </c>
      <c r="W484" s="19">
        <v>0</v>
      </c>
      <c r="X484" s="19">
        <v>179584</v>
      </c>
      <c r="Y484" s="20">
        <f t="shared" si="28"/>
        <v>0</v>
      </c>
      <c r="Z484" s="20">
        <f t="shared" si="29"/>
        <v>0</v>
      </c>
      <c r="AA484" s="20">
        <f t="shared" si="30"/>
        <v>0</v>
      </c>
      <c r="AB484" s="21">
        <f t="shared" si="31"/>
        <v>0</v>
      </c>
    </row>
    <row r="485" spans="1:28" outlineLevel="2" x14ac:dyDescent="0.25">
      <c r="A485" s="15" t="s">
        <v>198</v>
      </c>
      <c r="B485" s="16" t="s">
        <v>30</v>
      </c>
      <c r="C485" s="16" t="s">
        <v>95</v>
      </c>
      <c r="D485" s="16" t="s">
        <v>118</v>
      </c>
      <c r="E485" s="16"/>
      <c r="F485" s="16" t="s">
        <v>33</v>
      </c>
      <c r="G485" s="16">
        <v>1120</v>
      </c>
      <c r="H485" s="16">
        <v>3480</v>
      </c>
      <c r="I485" s="17" t="s">
        <v>119</v>
      </c>
      <c r="J485" s="19">
        <v>110535324</v>
      </c>
      <c r="K485" s="19">
        <v>110535324</v>
      </c>
      <c r="L485" s="19">
        <v>0</v>
      </c>
      <c r="M485" s="19">
        <v>0</v>
      </c>
      <c r="N485" s="19">
        <v>0</v>
      </c>
      <c r="O485" s="19">
        <v>110535324</v>
      </c>
      <c r="P485" s="19">
        <v>89749761</v>
      </c>
      <c r="Q485" s="19">
        <v>585933.97</v>
      </c>
      <c r="R485" s="19">
        <v>0</v>
      </c>
      <c r="S485" s="19">
        <v>3309211.64</v>
      </c>
      <c r="T485" s="19">
        <v>3309211.64</v>
      </c>
      <c r="U485" s="19">
        <v>7375667.3899999997</v>
      </c>
      <c r="V485" s="19">
        <v>16890417.390000001</v>
      </c>
      <c r="W485" s="19">
        <v>0</v>
      </c>
      <c r="X485" s="19">
        <v>16890417.390000001</v>
      </c>
      <c r="Y485" s="20">
        <f t="shared" si="28"/>
        <v>2.9938046230361618E-2</v>
      </c>
      <c r="Z485" s="20">
        <f t="shared" si="29"/>
        <v>2.9938046230361618E-2</v>
      </c>
      <c r="AA485" s="20">
        <f t="shared" si="30"/>
        <v>0.81725634576327832</v>
      </c>
      <c r="AB485" s="21">
        <f t="shared" si="31"/>
        <v>0.84719439199363999</v>
      </c>
    </row>
    <row r="486" spans="1:28" outlineLevel="2" x14ac:dyDescent="0.25">
      <c r="A486" s="15" t="s">
        <v>262</v>
      </c>
      <c r="B486" s="16" t="s">
        <v>288</v>
      </c>
      <c r="C486" s="16" t="s">
        <v>95</v>
      </c>
      <c r="D486" s="16" t="s">
        <v>118</v>
      </c>
      <c r="E486" s="16"/>
      <c r="F486" s="16" t="s">
        <v>33</v>
      </c>
      <c r="G486" s="16">
        <v>1120</v>
      </c>
      <c r="H486" s="16">
        <v>3480</v>
      </c>
      <c r="I486" s="17" t="s">
        <v>119</v>
      </c>
      <c r="J486" s="19">
        <v>71362</v>
      </c>
      <c r="K486" s="19">
        <v>71362</v>
      </c>
      <c r="L486" s="19">
        <v>0</v>
      </c>
      <c r="M486" s="19">
        <v>0</v>
      </c>
      <c r="N486" s="19">
        <v>0</v>
      </c>
      <c r="O486" s="19">
        <v>71362</v>
      </c>
      <c r="P486" s="19">
        <v>0</v>
      </c>
      <c r="Q486" s="19">
        <v>0</v>
      </c>
      <c r="R486" s="19">
        <v>0</v>
      </c>
      <c r="S486" s="19">
        <v>0</v>
      </c>
      <c r="T486" s="19">
        <v>0</v>
      </c>
      <c r="U486" s="19">
        <v>0</v>
      </c>
      <c r="V486" s="19">
        <v>71362</v>
      </c>
      <c r="W486" s="19">
        <v>0</v>
      </c>
      <c r="X486" s="19">
        <v>71362</v>
      </c>
      <c r="Y486" s="20">
        <f t="shared" si="28"/>
        <v>0</v>
      </c>
      <c r="Z486" s="20">
        <f t="shared" si="29"/>
        <v>0</v>
      </c>
      <c r="AA486" s="20">
        <f t="shared" si="30"/>
        <v>0</v>
      </c>
      <c r="AB486" s="21">
        <f t="shared" si="31"/>
        <v>0</v>
      </c>
    </row>
    <row r="487" spans="1:28" outlineLevel="2" x14ac:dyDescent="0.25">
      <c r="A487" s="15" t="s">
        <v>312</v>
      </c>
      <c r="B487" s="16" t="s">
        <v>30</v>
      </c>
      <c r="C487" s="16" t="s">
        <v>95</v>
      </c>
      <c r="D487" s="16" t="s">
        <v>118</v>
      </c>
      <c r="E487" s="16"/>
      <c r="F487" s="16" t="s">
        <v>33</v>
      </c>
      <c r="G487" s="16">
        <v>1120</v>
      </c>
      <c r="H487" s="16">
        <v>3480</v>
      </c>
      <c r="I487" s="17" t="s">
        <v>119</v>
      </c>
      <c r="J487" s="19">
        <v>60459606</v>
      </c>
      <c r="K487" s="19">
        <v>60459606</v>
      </c>
      <c r="L487" s="19">
        <v>0</v>
      </c>
      <c r="M487" s="19">
        <v>5650759</v>
      </c>
      <c r="N487" s="19">
        <v>0</v>
      </c>
      <c r="O487" s="19">
        <v>66110365</v>
      </c>
      <c r="P487" s="19">
        <v>31019804</v>
      </c>
      <c r="Q487" s="19">
        <v>0</v>
      </c>
      <c r="R487" s="19">
        <v>0</v>
      </c>
      <c r="S487" s="19">
        <v>4399564.5999999996</v>
      </c>
      <c r="T487" s="19">
        <v>4399564.5999999996</v>
      </c>
      <c r="U487" s="19">
        <v>2220464.4</v>
      </c>
      <c r="V487" s="19">
        <v>25040237.399999999</v>
      </c>
      <c r="W487" s="19">
        <v>0</v>
      </c>
      <c r="X487" s="19">
        <v>30690996.399999999</v>
      </c>
      <c r="Y487" s="20">
        <f t="shared" si="28"/>
        <v>7.2768661443146018E-2</v>
      </c>
      <c r="Z487" s="20">
        <f t="shared" si="29"/>
        <v>6.6548787016982885E-2</v>
      </c>
      <c r="AA487" s="20">
        <f t="shared" si="30"/>
        <v>0.46921241472498298</v>
      </c>
      <c r="AB487" s="21">
        <f t="shared" si="31"/>
        <v>0.53576120174196584</v>
      </c>
    </row>
    <row r="488" spans="1:28" outlineLevel="2" x14ac:dyDescent="0.25">
      <c r="A488" s="15" t="s">
        <v>317</v>
      </c>
      <c r="B488" s="16" t="s">
        <v>30</v>
      </c>
      <c r="C488" s="16" t="s">
        <v>95</v>
      </c>
      <c r="D488" s="16" t="s">
        <v>118</v>
      </c>
      <c r="E488" s="16"/>
      <c r="F488" s="16" t="s">
        <v>33</v>
      </c>
      <c r="G488" s="16">
        <v>1120</v>
      </c>
      <c r="H488" s="16">
        <v>3460</v>
      </c>
      <c r="I488" s="17" t="s">
        <v>119</v>
      </c>
      <c r="J488" s="19">
        <v>382077</v>
      </c>
      <c r="K488" s="19">
        <v>382077</v>
      </c>
      <c r="L488" s="19">
        <v>0</v>
      </c>
      <c r="M488" s="19">
        <v>0</v>
      </c>
      <c r="N488" s="19">
        <v>0</v>
      </c>
      <c r="O488" s="19">
        <v>382077</v>
      </c>
      <c r="P488" s="19">
        <v>0</v>
      </c>
      <c r="Q488" s="19">
        <v>0</v>
      </c>
      <c r="R488" s="19">
        <v>0</v>
      </c>
      <c r="S488" s="19">
        <v>0</v>
      </c>
      <c r="T488" s="19">
        <v>0</v>
      </c>
      <c r="U488" s="19">
        <v>382077</v>
      </c>
      <c r="V488" s="19">
        <v>382077</v>
      </c>
      <c r="W488" s="19">
        <v>0</v>
      </c>
      <c r="X488" s="19">
        <v>382077</v>
      </c>
      <c r="Y488" s="20">
        <f t="shared" si="28"/>
        <v>0</v>
      </c>
      <c r="Z488" s="20">
        <f t="shared" si="29"/>
        <v>0</v>
      </c>
      <c r="AA488" s="20">
        <f t="shared" si="30"/>
        <v>0</v>
      </c>
      <c r="AB488" s="21">
        <f t="shared" si="31"/>
        <v>0</v>
      </c>
    </row>
    <row r="489" spans="1:28" outlineLevel="1" x14ac:dyDescent="0.25">
      <c r="A489" s="37"/>
      <c r="B489" s="37"/>
      <c r="C489" s="37"/>
      <c r="D489" s="45" t="s">
        <v>545</v>
      </c>
      <c r="E489" s="37"/>
      <c r="F489" s="37"/>
      <c r="G489" s="37"/>
      <c r="H489" s="37"/>
      <c r="I489" s="38"/>
      <c r="J489" s="39">
        <f>SUBTOTAL(9,J484:J488)</f>
        <v>171627953</v>
      </c>
      <c r="K489" s="40">
        <f>SUBTOTAL(9,K484:K488)</f>
        <v>171627953</v>
      </c>
      <c r="L489" s="40">
        <f>SUBTOTAL(9,L484:L488)</f>
        <v>0</v>
      </c>
      <c r="M489" s="40">
        <f>SUBTOTAL(9,M484:M488)</f>
        <v>5650759</v>
      </c>
      <c r="N489" s="40">
        <f>SUBTOTAL(9,N484:N488)</f>
        <v>0</v>
      </c>
      <c r="O489" s="40">
        <f>SUBTOTAL(9,O484:O488)</f>
        <v>177278712</v>
      </c>
      <c r="P489" s="40">
        <f>SUBTOTAL(9,P484:P488)</f>
        <v>120769565</v>
      </c>
      <c r="Q489" s="40">
        <f>SUBTOTAL(9,Q484:Q488)</f>
        <v>585933.97</v>
      </c>
      <c r="R489" s="40">
        <f>SUBTOTAL(9,R484:R488)</f>
        <v>0</v>
      </c>
      <c r="S489" s="40">
        <f>SUBTOTAL(9,S484:S488)</f>
        <v>7708776.2400000002</v>
      </c>
      <c r="T489" s="40">
        <f>SUBTOTAL(9,T484:T488)</f>
        <v>7708776.2400000002</v>
      </c>
      <c r="U489" s="40">
        <f>SUBTOTAL(9,U484:U488)</f>
        <v>9978208.7899999991</v>
      </c>
      <c r="V489" s="40">
        <f>SUBTOTAL(9,V484:V488)</f>
        <v>42563677.789999999</v>
      </c>
      <c r="W489" s="40">
        <f>SUBTOTAL(9,W484:W488)</f>
        <v>0</v>
      </c>
      <c r="X489" s="40">
        <f>SUBTOTAL(9,X484:X488)</f>
        <v>48214436.789999999</v>
      </c>
      <c r="Y489" s="41">
        <f t="shared" si="28"/>
        <v>4.4915621874252618E-2</v>
      </c>
      <c r="Z489" s="41">
        <f t="shared" si="29"/>
        <v>4.3483936413075928E-2</v>
      </c>
      <c r="AA489" s="41">
        <f t="shared" si="30"/>
        <v>0.68454637108374294</v>
      </c>
      <c r="AB489" s="41">
        <f t="shared" si="31"/>
        <v>0.72803030749681885</v>
      </c>
    </row>
    <row r="490" spans="1:28" ht="30" outlineLevel="2" x14ac:dyDescent="0.25">
      <c r="A490" s="15" t="s">
        <v>29</v>
      </c>
      <c r="B490" s="16" t="s">
        <v>30</v>
      </c>
      <c r="C490" s="16" t="s">
        <v>95</v>
      </c>
      <c r="D490" s="16" t="s">
        <v>120</v>
      </c>
      <c r="E490" s="16"/>
      <c r="F490" s="16" t="s">
        <v>33</v>
      </c>
      <c r="G490" s="16">
        <v>1120</v>
      </c>
      <c r="H490" s="16">
        <v>3480</v>
      </c>
      <c r="I490" s="17" t="s">
        <v>121</v>
      </c>
      <c r="J490" s="19">
        <v>9850</v>
      </c>
      <c r="K490" s="19">
        <v>9850</v>
      </c>
      <c r="L490" s="19">
        <v>0</v>
      </c>
      <c r="M490" s="19">
        <v>0</v>
      </c>
      <c r="N490" s="19">
        <v>0</v>
      </c>
      <c r="O490" s="19">
        <v>9850</v>
      </c>
      <c r="P490" s="19">
        <v>0</v>
      </c>
      <c r="Q490" s="19">
        <v>0</v>
      </c>
      <c r="R490" s="19">
        <v>0</v>
      </c>
      <c r="S490" s="19">
        <v>0</v>
      </c>
      <c r="T490" s="19">
        <v>0</v>
      </c>
      <c r="U490" s="19">
        <v>0</v>
      </c>
      <c r="V490" s="19">
        <v>9850</v>
      </c>
      <c r="W490" s="19">
        <v>0</v>
      </c>
      <c r="X490" s="19">
        <v>9850</v>
      </c>
      <c r="Y490" s="20">
        <f t="shared" si="28"/>
        <v>0</v>
      </c>
      <c r="Z490" s="20">
        <f t="shared" si="29"/>
        <v>0</v>
      </c>
      <c r="AA490" s="20">
        <f t="shared" si="30"/>
        <v>0</v>
      </c>
      <c r="AB490" s="21">
        <f t="shared" si="31"/>
        <v>0</v>
      </c>
    </row>
    <row r="491" spans="1:28" ht="30" outlineLevel="2" x14ac:dyDescent="0.25">
      <c r="A491" s="15" t="s">
        <v>198</v>
      </c>
      <c r="B491" s="16" t="s">
        <v>30</v>
      </c>
      <c r="C491" s="16" t="s">
        <v>95</v>
      </c>
      <c r="D491" s="16" t="s">
        <v>120</v>
      </c>
      <c r="E491" s="16"/>
      <c r="F491" s="16" t="s">
        <v>33</v>
      </c>
      <c r="G491" s="16">
        <v>1120</v>
      </c>
      <c r="H491" s="16">
        <v>3480</v>
      </c>
      <c r="I491" s="17" t="s">
        <v>121</v>
      </c>
      <c r="J491" s="19">
        <v>3216340</v>
      </c>
      <c r="K491" s="19">
        <v>3216340</v>
      </c>
      <c r="L491" s="19">
        <v>0</v>
      </c>
      <c r="M491" s="19">
        <v>0</v>
      </c>
      <c r="N491" s="19">
        <v>0</v>
      </c>
      <c r="O491" s="19">
        <v>3216340</v>
      </c>
      <c r="P491" s="19">
        <v>0</v>
      </c>
      <c r="Q491" s="19">
        <v>66950</v>
      </c>
      <c r="R491" s="19">
        <v>0</v>
      </c>
      <c r="S491" s="19">
        <v>98050</v>
      </c>
      <c r="T491" s="19">
        <v>98050</v>
      </c>
      <c r="U491" s="19">
        <v>0</v>
      </c>
      <c r="V491" s="19">
        <v>3051340</v>
      </c>
      <c r="W491" s="19">
        <v>0</v>
      </c>
      <c r="X491" s="19">
        <v>3051340</v>
      </c>
      <c r="Y491" s="20">
        <f t="shared" si="28"/>
        <v>3.0484961167040799E-2</v>
      </c>
      <c r="Z491" s="20">
        <f t="shared" si="29"/>
        <v>3.0484961167040799E-2</v>
      </c>
      <c r="AA491" s="20">
        <f t="shared" si="30"/>
        <v>2.0815585416964624E-2</v>
      </c>
      <c r="AB491" s="21">
        <f t="shared" si="31"/>
        <v>5.1300546584005423E-2</v>
      </c>
    </row>
    <row r="492" spans="1:28" ht="30" outlineLevel="2" x14ac:dyDescent="0.25">
      <c r="A492" s="15" t="s">
        <v>262</v>
      </c>
      <c r="B492" s="16" t="s">
        <v>264</v>
      </c>
      <c r="C492" s="16" t="s">
        <v>95</v>
      </c>
      <c r="D492" s="16" t="s">
        <v>120</v>
      </c>
      <c r="E492" s="16"/>
      <c r="F492" s="16" t="s">
        <v>33</v>
      </c>
      <c r="G492" s="16">
        <v>1120</v>
      </c>
      <c r="H492" s="16">
        <v>3480</v>
      </c>
      <c r="I492" s="17" t="s">
        <v>121</v>
      </c>
      <c r="J492" s="19">
        <v>98500000</v>
      </c>
      <c r="K492" s="19">
        <v>98500000</v>
      </c>
      <c r="L492" s="19">
        <v>0</v>
      </c>
      <c r="M492" s="19">
        <v>0</v>
      </c>
      <c r="N492" s="19">
        <v>0</v>
      </c>
      <c r="O492" s="19">
        <v>98500000</v>
      </c>
      <c r="P492" s="19">
        <v>90997500</v>
      </c>
      <c r="Q492" s="19">
        <v>0</v>
      </c>
      <c r="R492" s="19">
        <v>0</v>
      </c>
      <c r="S492" s="19">
        <v>0</v>
      </c>
      <c r="T492" s="19">
        <v>0</v>
      </c>
      <c r="U492" s="19">
        <v>7502500</v>
      </c>
      <c r="V492" s="19">
        <v>7502500</v>
      </c>
      <c r="W492" s="19">
        <v>0</v>
      </c>
      <c r="X492" s="19">
        <v>7502500</v>
      </c>
      <c r="Y492" s="20">
        <f t="shared" si="28"/>
        <v>0</v>
      </c>
      <c r="Z492" s="20">
        <f t="shared" si="29"/>
        <v>0</v>
      </c>
      <c r="AA492" s="20">
        <f t="shared" si="30"/>
        <v>0.92383248730964462</v>
      </c>
      <c r="AB492" s="21">
        <f t="shared" si="31"/>
        <v>0.92383248730964462</v>
      </c>
    </row>
    <row r="493" spans="1:28" ht="30" outlineLevel="2" x14ac:dyDescent="0.25">
      <c r="A493" s="15" t="s">
        <v>312</v>
      </c>
      <c r="B493" s="16" t="s">
        <v>30</v>
      </c>
      <c r="C493" s="16" t="s">
        <v>95</v>
      </c>
      <c r="D493" s="16" t="s">
        <v>120</v>
      </c>
      <c r="E493" s="16"/>
      <c r="F493" s="16" t="s">
        <v>33</v>
      </c>
      <c r="G493" s="16">
        <v>1120</v>
      </c>
      <c r="H493" s="16">
        <v>3480</v>
      </c>
      <c r="I493" s="17" t="s">
        <v>121</v>
      </c>
      <c r="J493" s="19">
        <v>1270785</v>
      </c>
      <c r="K493" s="19">
        <v>1270785</v>
      </c>
      <c r="L493" s="19">
        <v>0</v>
      </c>
      <c r="M493" s="19">
        <v>0</v>
      </c>
      <c r="N493" s="19">
        <v>0</v>
      </c>
      <c r="O493" s="19">
        <v>1270785</v>
      </c>
      <c r="P493" s="19">
        <v>1269359</v>
      </c>
      <c r="Q493" s="19">
        <v>0</v>
      </c>
      <c r="R493" s="19">
        <v>0</v>
      </c>
      <c r="S493" s="19">
        <v>0</v>
      </c>
      <c r="T493" s="19">
        <v>0</v>
      </c>
      <c r="U493" s="19">
        <v>1426</v>
      </c>
      <c r="V493" s="19">
        <v>1426</v>
      </c>
      <c r="W493" s="19">
        <v>0</v>
      </c>
      <c r="X493" s="19">
        <v>1426</v>
      </c>
      <c r="Y493" s="20">
        <f t="shared" si="28"/>
        <v>0</v>
      </c>
      <c r="Z493" s="20">
        <f t="shared" si="29"/>
        <v>0</v>
      </c>
      <c r="AA493" s="20">
        <f t="shared" si="30"/>
        <v>0.9988778589611933</v>
      </c>
      <c r="AB493" s="21">
        <f t="shared" si="31"/>
        <v>0.9988778589611933</v>
      </c>
    </row>
    <row r="494" spans="1:28" outlineLevel="1" x14ac:dyDescent="0.25">
      <c r="A494" s="37"/>
      <c r="B494" s="37"/>
      <c r="C494" s="37"/>
      <c r="D494" s="45" t="s">
        <v>546</v>
      </c>
      <c r="E494" s="37"/>
      <c r="F494" s="37"/>
      <c r="G494" s="37"/>
      <c r="H494" s="37"/>
      <c r="I494" s="38"/>
      <c r="J494" s="39">
        <f>SUBTOTAL(9,J490:J493)</f>
        <v>102996975</v>
      </c>
      <c r="K494" s="40">
        <f>SUBTOTAL(9,K490:K493)</f>
        <v>102996975</v>
      </c>
      <c r="L494" s="40">
        <f>SUBTOTAL(9,L490:L493)</f>
        <v>0</v>
      </c>
      <c r="M494" s="40">
        <f>SUBTOTAL(9,M490:M493)</f>
        <v>0</v>
      </c>
      <c r="N494" s="40">
        <f>SUBTOTAL(9,N490:N493)</f>
        <v>0</v>
      </c>
      <c r="O494" s="40">
        <f>SUBTOTAL(9,O490:O493)</f>
        <v>102996975</v>
      </c>
      <c r="P494" s="40">
        <f>SUBTOTAL(9,P490:P493)</f>
        <v>92266859</v>
      </c>
      <c r="Q494" s="40">
        <f>SUBTOTAL(9,Q490:Q493)</f>
        <v>66950</v>
      </c>
      <c r="R494" s="40">
        <f>SUBTOTAL(9,R490:R493)</f>
        <v>0</v>
      </c>
      <c r="S494" s="40">
        <f>SUBTOTAL(9,S490:S493)</f>
        <v>98050</v>
      </c>
      <c r="T494" s="40">
        <f>SUBTOTAL(9,T490:T493)</f>
        <v>98050</v>
      </c>
      <c r="U494" s="40">
        <f>SUBTOTAL(9,U490:U493)</f>
        <v>7503926</v>
      </c>
      <c r="V494" s="40">
        <f>SUBTOTAL(9,V490:V493)</f>
        <v>10565116</v>
      </c>
      <c r="W494" s="40">
        <f>SUBTOTAL(9,W490:W493)</f>
        <v>0</v>
      </c>
      <c r="X494" s="40">
        <f>SUBTOTAL(9,X490:X493)</f>
        <v>10565116</v>
      </c>
      <c r="Y494" s="41">
        <f t="shared" si="28"/>
        <v>9.5196970590641133E-4</v>
      </c>
      <c r="Z494" s="41">
        <f t="shared" si="29"/>
        <v>9.5196970590641133E-4</v>
      </c>
      <c r="AA494" s="41">
        <f t="shared" si="30"/>
        <v>0.89647107597092046</v>
      </c>
      <c r="AB494" s="41">
        <f t="shared" si="31"/>
        <v>0.89742304567682685</v>
      </c>
    </row>
    <row r="495" spans="1:28" ht="30" outlineLevel="2" x14ac:dyDescent="0.25">
      <c r="A495" s="15" t="s">
        <v>262</v>
      </c>
      <c r="B495" s="16" t="s">
        <v>264</v>
      </c>
      <c r="C495" s="16" t="s">
        <v>95</v>
      </c>
      <c r="D495" s="16" t="s">
        <v>267</v>
      </c>
      <c r="E495" s="16"/>
      <c r="F495" s="16" t="s">
        <v>33</v>
      </c>
      <c r="G495" s="16">
        <v>1120</v>
      </c>
      <c r="H495" s="16">
        <v>3480</v>
      </c>
      <c r="I495" s="17" t="s">
        <v>268</v>
      </c>
      <c r="J495" s="19">
        <v>40000000</v>
      </c>
      <c r="K495" s="19">
        <v>40000000</v>
      </c>
      <c r="L495" s="19">
        <v>0</v>
      </c>
      <c r="M495" s="19">
        <v>0</v>
      </c>
      <c r="N495" s="19">
        <v>0</v>
      </c>
      <c r="O495" s="19">
        <v>40000000</v>
      </c>
      <c r="P495" s="19">
        <v>0</v>
      </c>
      <c r="Q495" s="19">
        <v>0</v>
      </c>
      <c r="R495" s="19">
        <v>0</v>
      </c>
      <c r="S495" s="19">
        <v>0</v>
      </c>
      <c r="T495" s="19">
        <v>0</v>
      </c>
      <c r="U495" s="19">
        <v>40000000</v>
      </c>
      <c r="V495" s="19">
        <v>40000000</v>
      </c>
      <c r="W495" s="19">
        <v>0</v>
      </c>
      <c r="X495" s="19">
        <v>40000000</v>
      </c>
      <c r="Y495" s="20">
        <f t="shared" si="28"/>
        <v>0</v>
      </c>
      <c r="Z495" s="20">
        <f t="shared" si="29"/>
        <v>0</v>
      </c>
      <c r="AA495" s="20">
        <f t="shared" si="30"/>
        <v>0</v>
      </c>
      <c r="AB495" s="21">
        <f t="shared" si="31"/>
        <v>0</v>
      </c>
    </row>
    <row r="496" spans="1:28" ht="30" outlineLevel="2" x14ac:dyDescent="0.25">
      <c r="A496" s="15" t="s">
        <v>262</v>
      </c>
      <c r="B496" s="16" t="s">
        <v>288</v>
      </c>
      <c r="C496" s="16" t="s">
        <v>95</v>
      </c>
      <c r="D496" s="16" t="s">
        <v>267</v>
      </c>
      <c r="E496" s="16"/>
      <c r="F496" s="16" t="s">
        <v>33</v>
      </c>
      <c r="G496" s="16">
        <v>1120</v>
      </c>
      <c r="H496" s="16">
        <v>3480</v>
      </c>
      <c r="I496" s="17" t="s">
        <v>268</v>
      </c>
      <c r="J496" s="19">
        <v>9840</v>
      </c>
      <c r="K496" s="19">
        <v>9840</v>
      </c>
      <c r="L496" s="19">
        <v>0</v>
      </c>
      <c r="M496" s="19">
        <v>0</v>
      </c>
      <c r="N496" s="19">
        <v>0</v>
      </c>
      <c r="O496" s="19">
        <v>9840</v>
      </c>
      <c r="P496" s="19">
        <v>0</v>
      </c>
      <c r="Q496" s="19">
        <v>0</v>
      </c>
      <c r="R496" s="19">
        <v>0</v>
      </c>
      <c r="S496" s="19">
        <v>0</v>
      </c>
      <c r="T496" s="19">
        <v>0</v>
      </c>
      <c r="U496" s="19">
        <v>0</v>
      </c>
      <c r="V496" s="19">
        <v>9840</v>
      </c>
      <c r="W496" s="19">
        <v>0</v>
      </c>
      <c r="X496" s="19">
        <v>9840</v>
      </c>
      <c r="Y496" s="20">
        <f t="shared" si="28"/>
        <v>0</v>
      </c>
      <c r="Z496" s="20">
        <f t="shared" si="29"/>
        <v>0</v>
      </c>
      <c r="AA496" s="20">
        <f t="shared" si="30"/>
        <v>0</v>
      </c>
      <c r="AB496" s="21">
        <f t="shared" si="31"/>
        <v>0</v>
      </c>
    </row>
    <row r="497" spans="1:28" ht="30" outlineLevel="2" x14ac:dyDescent="0.25">
      <c r="A497" s="15" t="s">
        <v>312</v>
      </c>
      <c r="B497" s="16" t="s">
        <v>30</v>
      </c>
      <c r="C497" s="16" t="s">
        <v>95</v>
      </c>
      <c r="D497" s="16" t="s">
        <v>267</v>
      </c>
      <c r="E497" s="16"/>
      <c r="F497" s="16" t="s">
        <v>33</v>
      </c>
      <c r="G497" s="16">
        <v>1120</v>
      </c>
      <c r="H497" s="16">
        <v>3480</v>
      </c>
      <c r="I497" s="17" t="s">
        <v>268</v>
      </c>
      <c r="J497" s="19">
        <v>9263000</v>
      </c>
      <c r="K497" s="19">
        <v>9263000</v>
      </c>
      <c r="L497" s="19">
        <v>0</v>
      </c>
      <c r="M497" s="19">
        <v>0</v>
      </c>
      <c r="N497" s="19">
        <v>0</v>
      </c>
      <c r="O497" s="19">
        <v>9263000</v>
      </c>
      <c r="P497" s="19">
        <v>7234899</v>
      </c>
      <c r="Q497" s="19">
        <v>0</v>
      </c>
      <c r="R497" s="19">
        <v>0</v>
      </c>
      <c r="S497" s="19">
        <v>0</v>
      </c>
      <c r="T497" s="19">
        <v>0</v>
      </c>
      <c r="U497" s="19">
        <v>2028101</v>
      </c>
      <c r="V497" s="19">
        <v>2028101</v>
      </c>
      <c r="W497" s="19">
        <v>0</v>
      </c>
      <c r="X497" s="19">
        <v>2028101</v>
      </c>
      <c r="Y497" s="20">
        <f t="shared" si="28"/>
        <v>0</v>
      </c>
      <c r="Z497" s="20">
        <f t="shared" si="29"/>
        <v>0</v>
      </c>
      <c r="AA497" s="20">
        <f t="shared" si="30"/>
        <v>0.78105354636726765</v>
      </c>
      <c r="AB497" s="21">
        <f t="shared" si="31"/>
        <v>0.78105354636726765</v>
      </c>
    </row>
    <row r="498" spans="1:28" outlineLevel="1" x14ac:dyDescent="0.25">
      <c r="A498" s="37"/>
      <c r="B498" s="37"/>
      <c r="C498" s="37"/>
      <c r="D498" s="45" t="s">
        <v>547</v>
      </c>
      <c r="E498" s="37"/>
      <c r="F498" s="37"/>
      <c r="G498" s="37"/>
      <c r="H498" s="37"/>
      <c r="I498" s="38"/>
      <c r="J498" s="39">
        <f>SUBTOTAL(9,J495:J497)</f>
        <v>49272840</v>
      </c>
      <c r="K498" s="40">
        <f>SUBTOTAL(9,K495:K497)</f>
        <v>49272840</v>
      </c>
      <c r="L498" s="40">
        <f>SUBTOTAL(9,L495:L497)</f>
        <v>0</v>
      </c>
      <c r="M498" s="40">
        <f>SUBTOTAL(9,M495:M497)</f>
        <v>0</v>
      </c>
      <c r="N498" s="40">
        <f>SUBTOTAL(9,N495:N497)</f>
        <v>0</v>
      </c>
      <c r="O498" s="40">
        <f>SUBTOTAL(9,O495:O497)</f>
        <v>49272840</v>
      </c>
      <c r="P498" s="40">
        <f>SUBTOTAL(9,P495:P497)</f>
        <v>7234899</v>
      </c>
      <c r="Q498" s="40">
        <f>SUBTOTAL(9,Q495:Q497)</f>
        <v>0</v>
      </c>
      <c r="R498" s="40">
        <f>SUBTOTAL(9,R495:R497)</f>
        <v>0</v>
      </c>
      <c r="S498" s="40">
        <f>SUBTOTAL(9,S495:S497)</f>
        <v>0</v>
      </c>
      <c r="T498" s="40">
        <f>SUBTOTAL(9,T495:T497)</f>
        <v>0</v>
      </c>
      <c r="U498" s="40">
        <f>SUBTOTAL(9,U495:U497)</f>
        <v>42028101</v>
      </c>
      <c r="V498" s="40">
        <f>SUBTOTAL(9,V495:V497)</f>
        <v>42037941</v>
      </c>
      <c r="W498" s="40">
        <f>SUBTOTAL(9,W495:W497)</f>
        <v>0</v>
      </c>
      <c r="X498" s="40">
        <f>SUBTOTAL(9,X495:X497)</f>
        <v>42037941</v>
      </c>
      <c r="Y498" s="41">
        <f t="shared" si="28"/>
        <v>0</v>
      </c>
      <c r="Z498" s="41">
        <f t="shared" si="29"/>
        <v>0</v>
      </c>
      <c r="AA498" s="41">
        <f t="shared" si="30"/>
        <v>0.14683340761360619</v>
      </c>
      <c r="AB498" s="41">
        <f t="shared" si="31"/>
        <v>0.14683340761360619</v>
      </c>
    </row>
    <row r="499" spans="1:28" ht="30" outlineLevel="2" x14ac:dyDescent="0.25">
      <c r="A499" s="15" t="s">
        <v>29</v>
      </c>
      <c r="B499" s="16" t="s">
        <v>30</v>
      </c>
      <c r="C499" s="16" t="s">
        <v>95</v>
      </c>
      <c r="D499" s="16" t="s">
        <v>122</v>
      </c>
      <c r="E499" s="16"/>
      <c r="F499" s="16" t="s">
        <v>33</v>
      </c>
      <c r="G499" s="16">
        <v>1120</v>
      </c>
      <c r="H499" s="16">
        <v>3480</v>
      </c>
      <c r="I499" s="17" t="s">
        <v>123</v>
      </c>
      <c r="J499" s="19">
        <v>9210</v>
      </c>
      <c r="K499" s="19">
        <v>9210</v>
      </c>
      <c r="L499" s="19">
        <v>0</v>
      </c>
      <c r="M499" s="19">
        <v>0</v>
      </c>
      <c r="N499" s="19">
        <v>0</v>
      </c>
      <c r="O499" s="19">
        <v>9210</v>
      </c>
      <c r="P499" s="19">
        <v>0</v>
      </c>
      <c r="Q499" s="19">
        <v>0</v>
      </c>
      <c r="R499" s="19">
        <v>0</v>
      </c>
      <c r="S499" s="19">
        <v>0</v>
      </c>
      <c r="T499" s="19">
        <v>0</v>
      </c>
      <c r="U499" s="19">
        <v>0</v>
      </c>
      <c r="V499" s="19">
        <v>9210</v>
      </c>
      <c r="W499" s="19">
        <v>0</v>
      </c>
      <c r="X499" s="19">
        <v>9210</v>
      </c>
      <c r="Y499" s="20">
        <f t="shared" si="28"/>
        <v>0</v>
      </c>
      <c r="Z499" s="20">
        <f t="shared" si="29"/>
        <v>0</v>
      </c>
      <c r="AA499" s="20">
        <f t="shared" si="30"/>
        <v>0</v>
      </c>
      <c r="AB499" s="21">
        <f t="shared" si="31"/>
        <v>0</v>
      </c>
    </row>
    <row r="500" spans="1:28" ht="30" outlineLevel="2" x14ac:dyDescent="0.25">
      <c r="A500" s="15" t="s">
        <v>198</v>
      </c>
      <c r="B500" s="16" t="s">
        <v>30</v>
      </c>
      <c r="C500" s="16" t="s">
        <v>95</v>
      </c>
      <c r="D500" s="16" t="s">
        <v>122</v>
      </c>
      <c r="E500" s="16"/>
      <c r="F500" s="16" t="s">
        <v>33</v>
      </c>
      <c r="G500" s="16">
        <v>1120</v>
      </c>
      <c r="H500" s="16">
        <v>3480</v>
      </c>
      <c r="I500" s="17" t="s">
        <v>123</v>
      </c>
      <c r="J500" s="19">
        <v>6523860</v>
      </c>
      <c r="K500" s="19">
        <v>6523860</v>
      </c>
      <c r="L500" s="19">
        <v>0</v>
      </c>
      <c r="M500" s="19">
        <v>0</v>
      </c>
      <c r="N500" s="19">
        <v>0</v>
      </c>
      <c r="O500" s="19">
        <v>6523860</v>
      </c>
      <c r="P500" s="19">
        <v>0</v>
      </c>
      <c r="Q500" s="19">
        <v>3548817</v>
      </c>
      <c r="R500" s="19">
        <v>0</v>
      </c>
      <c r="S500" s="19">
        <v>0</v>
      </c>
      <c r="T500" s="19">
        <v>0</v>
      </c>
      <c r="U500" s="19">
        <v>43183</v>
      </c>
      <c r="V500" s="19">
        <v>2975043</v>
      </c>
      <c r="W500" s="19">
        <v>0</v>
      </c>
      <c r="X500" s="19">
        <v>2975043</v>
      </c>
      <c r="Y500" s="20">
        <f t="shared" si="28"/>
        <v>0</v>
      </c>
      <c r="Z500" s="20">
        <f t="shared" si="29"/>
        <v>0</v>
      </c>
      <c r="AA500" s="20">
        <f t="shared" si="30"/>
        <v>0.54397503931721403</v>
      </c>
      <c r="AB500" s="21">
        <f t="shared" si="31"/>
        <v>0.54397503931721403</v>
      </c>
    </row>
    <row r="501" spans="1:28" ht="30" outlineLevel="2" x14ac:dyDescent="0.25">
      <c r="A501" s="15" t="s">
        <v>262</v>
      </c>
      <c r="B501" s="16" t="s">
        <v>264</v>
      </c>
      <c r="C501" s="16" t="s">
        <v>95</v>
      </c>
      <c r="D501" s="16" t="s">
        <v>122</v>
      </c>
      <c r="E501" s="16"/>
      <c r="F501" s="16" t="s">
        <v>33</v>
      </c>
      <c r="G501" s="16">
        <v>1120</v>
      </c>
      <c r="H501" s="16">
        <v>3480</v>
      </c>
      <c r="I501" s="17" t="s">
        <v>123</v>
      </c>
      <c r="J501" s="19">
        <v>61500000</v>
      </c>
      <c r="K501" s="19">
        <v>61500000</v>
      </c>
      <c r="L501" s="19">
        <v>0</v>
      </c>
      <c r="M501" s="19">
        <v>0</v>
      </c>
      <c r="N501" s="19">
        <v>0</v>
      </c>
      <c r="O501" s="19">
        <v>61500000</v>
      </c>
      <c r="P501" s="19">
        <v>6000000</v>
      </c>
      <c r="Q501" s="19">
        <v>0</v>
      </c>
      <c r="R501" s="19">
        <v>0</v>
      </c>
      <c r="S501" s="19">
        <v>0</v>
      </c>
      <c r="T501" s="19">
        <v>0</v>
      </c>
      <c r="U501" s="19">
        <v>55500000</v>
      </c>
      <c r="V501" s="19">
        <v>55500000</v>
      </c>
      <c r="W501" s="19">
        <v>0</v>
      </c>
      <c r="X501" s="19">
        <v>55500000</v>
      </c>
      <c r="Y501" s="20">
        <f t="shared" si="28"/>
        <v>0</v>
      </c>
      <c r="Z501" s="20">
        <f t="shared" si="29"/>
        <v>0</v>
      </c>
      <c r="AA501" s="20">
        <f t="shared" si="30"/>
        <v>9.7560975609756101E-2</v>
      </c>
      <c r="AB501" s="21">
        <f t="shared" si="31"/>
        <v>9.7560975609756101E-2</v>
      </c>
    </row>
    <row r="502" spans="1:28" ht="30" outlineLevel="2" x14ac:dyDescent="0.25">
      <c r="A502" s="15" t="s">
        <v>262</v>
      </c>
      <c r="B502" s="16" t="s">
        <v>288</v>
      </c>
      <c r="C502" s="16" t="s">
        <v>95</v>
      </c>
      <c r="D502" s="16" t="s">
        <v>122</v>
      </c>
      <c r="E502" s="16"/>
      <c r="F502" s="16" t="s">
        <v>33</v>
      </c>
      <c r="G502" s="16">
        <v>1120</v>
      </c>
      <c r="H502" s="16">
        <v>3480</v>
      </c>
      <c r="I502" s="17" t="s">
        <v>123</v>
      </c>
      <c r="J502" s="19">
        <v>11250</v>
      </c>
      <c r="K502" s="19">
        <v>11250</v>
      </c>
      <c r="L502" s="19">
        <v>0</v>
      </c>
      <c r="M502" s="19">
        <v>0</v>
      </c>
      <c r="N502" s="19">
        <v>0</v>
      </c>
      <c r="O502" s="19">
        <v>11250</v>
      </c>
      <c r="P502" s="19">
        <v>0</v>
      </c>
      <c r="Q502" s="19">
        <v>0</v>
      </c>
      <c r="R502" s="19">
        <v>0</v>
      </c>
      <c r="S502" s="19">
        <v>0</v>
      </c>
      <c r="T502" s="19">
        <v>0</v>
      </c>
      <c r="U502" s="19">
        <v>0</v>
      </c>
      <c r="V502" s="19">
        <v>11250</v>
      </c>
      <c r="W502" s="19">
        <v>0</v>
      </c>
      <c r="X502" s="19">
        <v>11250</v>
      </c>
      <c r="Y502" s="20">
        <f t="shared" si="28"/>
        <v>0</v>
      </c>
      <c r="Z502" s="20">
        <f t="shared" si="29"/>
        <v>0</v>
      </c>
      <c r="AA502" s="20">
        <f t="shared" si="30"/>
        <v>0</v>
      </c>
      <c r="AB502" s="21">
        <f t="shared" si="31"/>
        <v>0</v>
      </c>
    </row>
    <row r="503" spans="1:28" ht="30" outlineLevel="2" x14ac:dyDescent="0.25">
      <c r="A503" s="15" t="s">
        <v>312</v>
      </c>
      <c r="B503" s="16" t="s">
        <v>30</v>
      </c>
      <c r="C503" s="16" t="s">
        <v>95</v>
      </c>
      <c r="D503" s="16" t="s">
        <v>122</v>
      </c>
      <c r="E503" s="16"/>
      <c r="F503" s="16" t="s">
        <v>33</v>
      </c>
      <c r="G503" s="16">
        <v>1120</v>
      </c>
      <c r="H503" s="16">
        <v>3480</v>
      </c>
      <c r="I503" s="17" t="s">
        <v>123</v>
      </c>
      <c r="J503" s="19">
        <v>20473906</v>
      </c>
      <c r="K503" s="19">
        <v>20473906</v>
      </c>
      <c r="L503" s="19">
        <v>0</v>
      </c>
      <c r="M503" s="19">
        <v>0</v>
      </c>
      <c r="N503" s="19">
        <v>0</v>
      </c>
      <c r="O503" s="19">
        <v>20473906</v>
      </c>
      <c r="P503" s="19">
        <v>0</v>
      </c>
      <c r="Q503" s="19">
        <v>4663435.42</v>
      </c>
      <c r="R503" s="19">
        <v>0</v>
      </c>
      <c r="S503" s="19">
        <v>0</v>
      </c>
      <c r="T503" s="19">
        <v>0</v>
      </c>
      <c r="U503" s="19">
        <v>1752847.58</v>
      </c>
      <c r="V503" s="19">
        <v>15810470.58</v>
      </c>
      <c r="W503" s="19">
        <v>0</v>
      </c>
      <c r="X503" s="19">
        <v>15810470.58</v>
      </c>
      <c r="Y503" s="20">
        <f t="shared" si="28"/>
        <v>0</v>
      </c>
      <c r="Z503" s="20">
        <f t="shared" si="29"/>
        <v>0</v>
      </c>
      <c r="AA503" s="20">
        <f t="shared" si="30"/>
        <v>0.2277745839020654</v>
      </c>
      <c r="AB503" s="21">
        <f t="shared" si="31"/>
        <v>0.2277745839020654</v>
      </c>
    </row>
    <row r="504" spans="1:28" outlineLevel="1" x14ac:dyDescent="0.25">
      <c r="A504" s="37"/>
      <c r="B504" s="37"/>
      <c r="C504" s="37"/>
      <c r="D504" s="45" t="s">
        <v>548</v>
      </c>
      <c r="E504" s="37"/>
      <c r="F504" s="37"/>
      <c r="G504" s="37"/>
      <c r="H504" s="37"/>
      <c r="I504" s="38"/>
      <c r="J504" s="39">
        <f>SUBTOTAL(9,J499:J503)</f>
        <v>88518226</v>
      </c>
      <c r="K504" s="40">
        <f>SUBTOTAL(9,K499:K503)</f>
        <v>88518226</v>
      </c>
      <c r="L504" s="40">
        <f>SUBTOTAL(9,L499:L503)</f>
        <v>0</v>
      </c>
      <c r="M504" s="40">
        <f>SUBTOTAL(9,M499:M503)</f>
        <v>0</v>
      </c>
      <c r="N504" s="40">
        <f>SUBTOTAL(9,N499:N503)</f>
        <v>0</v>
      </c>
      <c r="O504" s="40">
        <f>SUBTOTAL(9,O499:O503)</f>
        <v>88518226</v>
      </c>
      <c r="P504" s="40">
        <f>SUBTOTAL(9,P499:P503)</f>
        <v>6000000</v>
      </c>
      <c r="Q504" s="40">
        <f>SUBTOTAL(9,Q499:Q503)</f>
        <v>8212252.4199999999</v>
      </c>
      <c r="R504" s="40">
        <f>SUBTOTAL(9,R499:R503)</f>
        <v>0</v>
      </c>
      <c r="S504" s="40">
        <f>SUBTOTAL(9,S499:S503)</f>
        <v>0</v>
      </c>
      <c r="T504" s="40">
        <f>SUBTOTAL(9,T499:T503)</f>
        <v>0</v>
      </c>
      <c r="U504" s="40">
        <f>SUBTOTAL(9,U499:U503)</f>
        <v>57296030.579999998</v>
      </c>
      <c r="V504" s="40">
        <f>SUBTOTAL(9,V499:V503)</f>
        <v>74305973.579999998</v>
      </c>
      <c r="W504" s="40">
        <f>SUBTOTAL(9,W499:W503)</f>
        <v>0</v>
      </c>
      <c r="X504" s="40">
        <f>SUBTOTAL(9,X499:X503)</f>
        <v>74305973.579999998</v>
      </c>
      <c r="Y504" s="41">
        <f t="shared" si="28"/>
        <v>0</v>
      </c>
      <c r="Z504" s="41">
        <f t="shared" si="29"/>
        <v>0</v>
      </c>
      <c r="AA504" s="41">
        <f t="shared" si="30"/>
        <v>0.16055735708033733</v>
      </c>
      <c r="AB504" s="41">
        <f t="shared" si="31"/>
        <v>0.16055735708033733</v>
      </c>
    </row>
    <row r="505" spans="1:28" ht="30" outlineLevel="2" x14ac:dyDescent="0.25">
      <c r="A505" s="15" t="s">
        <v>198</v>
      </c>
      <c r="B505" s="16" t="s">
        <v>30</v>
      </c>
      <c r="C505" s="16" t="s">
        <v>124</v>
      </c>
      <c r="D505" s="16" t="s">
        <v>253</v>
      </c>
      <c r="E505" s="16"/>
      <c r="F505" s="16">
        <v>280</v>
      </c>
      <c r="G505" s="16">
        <v>2210</v>
      </c>
      <c r="H505" s="16">
        <v>3480</v>
      </c>
      <c r="I505" s="17" t="s">
        <v>254</v>
      </c>
      <c r="J505" s="19">
        <v>1500000</v>
      </c>
      <c r="K505" s="19">
        <v>1500000</v>
      </c>
      <c r="L505" s="19">
        <v>0</v>
      </c>
      <c r="M505" s="19">
        <v>0</v>
      </c>
      <c r="N505" s="19">
        <v>0</v>
      </c>
      <c r="O505" s="19">
        <v>1500000</v>
      </c>
      <c r="P505" s="19">
        <v>0</v>
      </c>
      <c r="Q505" s="19">
        <v>0</v>
      </c>
      <c r="R505" s="19">
        <v>0</v>
      </c>
      <c r="S505" s="19">
        <v>0</v>
      </c>
      <c r="T505" s="19">
        <v>0</v>
      </c>
      <c r="U505" s="19">
        <v>1500000</v>
      </c>
      <c r="V505" s="19">
        <v>1500000</v>
      </c>
      <c r="W505" s="19">
        <v>0</v>
      </c>
      <c r="X505" s="19">
        <v>1500000</v>
      </c>
      <c r="Y505" s="20">
        <f t="shared" si="28"/>
        <v>0</v>
      </c>
      <c r="Z505" s="20">
        <f t="shared" si="29"/>
        <v>0</v>
      </c>
      <c r="AA505" s="20">
        <f t="shared" si="30"/>
        <v>0</v>
      </c>
      <c r="AB505" s="21">
        <f t="shared" si="31"/>
        <v>0</v>
      </c>
    </row>
    <row r="506" spans="1:28" ht="30" outlineLevel="2" x14ac:dyDescent="0.25">
      <c r="A506" s="15" t="s">
        <v>312</v>
      </c>
      <c r="B506" s="16" t="s">
        <v>30</v>
      </c>
      <c r="C506" s="16" t="s">
        <v>124</v>
      </c>
      <c r="D506" s="16" t="s">
        <v>253</v>
      </c>
      <c r="E506" s="16"/>
      <c r="F506" s="16">
        <v>280</v>
      </c>
      <c r="G506" s="16">
        <v>2210</v>
      </c>
      <c r="H506" s="16">
        <v>3480</v>
      </c>
      <c r="I506" s="17" t="s">
        <v>254</v>
      </c>
      <c r="J506" s="19">
        <v>3524000</v>
      </c>
      <c r="K506" s="19">
        <v>3524000</v>
      </c>
      <c r="L506" s="19">
        <v>0</v>
      </c>
      <c r="M506" s="19">
        <v>-628000</v>
      </c>
      <c r="N506" s="19">
        <v>0</v>
      </c>
      <c r="O506" s="19">
        <v>2896000</v>
      </c>
      <c r="P506" s="19">
        <v>2231413</v>
      </c>
      <c r="Q506" s="19">
        <v>0</v>
      </c>
      <c r="R506" s="19">
        <v>0</v>
      </c>
      <c r="S506" s="19">
        <v>0</v>
      </c>
      <c r="T506" s="19">
        <v>0</v>
      </c>
      <c r="U506" s="19">
        <v>664587</v>
      </c>
      <c r="V506" s="19">
        <v>1292587</v>
      </c>
      <c r="W506" s="19">
        <v>0</v>
      </c>
      <c r="X506" s="19">
        <v>664587</v>
      </c>
      <c r="Y506" s="20">
        <f t="shared" si="28"/>
        <v>0</v>
      </c>
      <c r="Z506" s="20">
        <f t="shared" si="29"/>
        <v>0</v>
      </c>
      <c r="AA506" s="20">
        <f t="shared" si="30"/>
        <v>0.77051553867403311</v>
      </c>
      <c r="AB506" s="21">
        <f t="shared" si="31"/>
        <v>0.77051553867403311</v>
      </c>
    </row>
    <row r="507" spans="1:28" outlineLevel="1" x14ac:dyDescent="0.25">
      <c r="A507" s="37"/>
      <c r="B507" s="37"/>
      <c r="C507" s="37"/>
      <c r="D507" s="45" t="s">
        <v>549</v>
      </c>
      <c r="E507" s="37"/>
      <c r="F507" s="37"/>
      <c r="G507" s="37"/>
      <c r="H507" s="37"/>
      <c r="I507" s="38"/>
      <c r="J507" s="39">
        <f>SUBTOTAL(9,J505:J506)</f>
        <v>5024000</v>
      </c>
      <c r="K507" s="40">
        <f>SUBTOTAL(9,K505:K506)</f>
        <v>5024000</v>
      </c>
      <c r="L507" s="40">
        <f>SUBTOTAL(9,L505:L506)</f>
        <v>0</v>
      </c>
      <c r="M507" s="40">
        <f>SUBTOTAL(9,M505:M506)</f>
        <v>-628000</v>
      </c>
      <c r="N507" s="40">
        <f>SUBTOTAL(9,N505:N506)</f>
        <v>0</v>
      </c>
      <c r="O507" s="40">
        <f>SUBTOTAL(9,O505:O506)</f>
        <v>4396000</v>
      </c>
      <c r="P507" s="40">
        <f>SUBTOTAL(9,P505:P506)</f>
        <v>2231413</v>
      </c>
      <c r="Q507" s="40">
        <f>SUBTOTAL(9,Q505:Q506)</f>
        <v>0</v>
      </c>
      <c r="R507" s="40">
        <f>SUBTOTAL(9,R505:R506)</f>
        <v>0</v>
      </c>
      <c r="S507" s="40">
        <f>SUBTOTAL(9,S505:S506)</f>
        <v>0</v>
      </c>
      <c r="T507" s="40">
        <f>SUBTOTAL(9,T505:T506)</f>
        <v>0</v>
      </c>
      <c r="U507" s="40">
        <f>SUBTOTAL(9,U505:U506)</f>
        <v>2164587</v>
      </c>
      <c r="V507" s="40">
        <f>SUBTOTAL(9,V505:V506)</f>
        <v>2792587</v>
      </c>
      <c r="W507" s="40">
        <f>SUBTOTAL(9,W505:W506)</f>
        <v>0</v>
      </c>
      <c r="X507" s="40">
        <f>SUBTOTAL(9,X505:X506)</f>
        <v>2164587</v>
      </c>
      <c r="Y507" s="41">
        <f t="shared" si="28"/>
        <v>0</v>
      </c>
      <c r="Z507" s="41">
        <f t="shared" si="29"/>
        <v>0</v>
      </c>
      <c r="AA507" s="41">
        <f t="shared" si="30"/>
        <v>0.50760077343039123</v>
      </c>
      <c r="AB507" s="41">
        <f t="shared" si="31"/>
        <v>0.50760077343039123</v>
      </c>
    </row>
    <row r="508" spans="1:28" outlineLevel="2" x14ac:dyDescent="0.25">
      <c r="A508" s="15" t="s">
        <v>198</v>
      </c>
      <c r="B508" s="16" t="s">
        <v>30</v>
      </c>
      <c r="C508" s="16" t="s">
        <v>124</v>
      </c>
      <c r="D508" s="16" t="s">
        <v>255</v>
      </c>
      <c r="E508" s="16"/>
      <c r="F508" s="16">
        <v>280</v>
      </c>
      <c r="G508" s="16">
        <v>2210</v>
      </c>
      <c r="H508" s="16">
        <v>3480</v>
      </c>
      <c r="I508" s="17" t="s">
        <v>256</v>
      </c>
      <c r="J508" s="19">
        <v>300000000</v>
      </c>
      <c r="K508" s="19">
        <v>300000000</v>
      </c>
      <c r="L508" s="19">
        <v>0</v>
      </c>
      <c r="M508" s="19">
        <v>0</v>
      </c>
      <c r="N508" s="19">
        <v>0</v>
      </c>
      <c r="O508" s="19">
        <v>300000000</v>
      </c>
      <c r="P508" s="19">
        <v>291860626.19999999</v>
      </c>
      <c r="Q508" s="19">
        <v>0</v>
      </c>
      <c r="R508" s="19">
        <v>0</v>
      </c>
      <c r="S508" s="19">
        <v>0</v>
      </c>
      <c r="T508" s="19">
        <v>0</v>
      </c>
      <c r="U508" s="19">
        <v>8139373.7999999998</v>
      </c>
      <c r="V508" s="19">
        <v>8139373.7999999998</v>
      </c>
      <c r="W508" s="19">
        <v>0</v>
      </c>
      <c r="X508" s="19">
        <v>8139373.8000000119</v>
      </c>
      <c r="Y508" s="20">
        <f t="shared" si="28"/>
        <v>0</v>
      </c>
      <c r="Z508" s="20">
        <f t="shared" si="29"/>
        <v>0</v>
      </c>
      <c r="AA508" s="20">
        <f t="shared" si="30"/>
        <v>0.97286875399999995</v>
      </c>
      <c r="AB508" s="21">
        <f t="shared" si="31"/>
        <v>0.97286875399999995</v>
      </c>
    </row>
    <row r="509" spans="1:28" outlineLevel="2" x14ac:dyDescent="0.25">
      <c r="A509" s="15" t="s">
        <v>312</v>
      </c>
      <c r="B509" s="16" t="s">
        <v>30</v>
      </c>
      <c r="C509" s="16" t="s">
        <v>124</v>
      </c>
      <c r="D509" s="16" t="s">
        <v>255</v>
      </c>
      <c r="E509" s="16"/>
      <c r="F509" s="16">
        <v>280</v>
      </c>
      <c r="G509" s="16">
        <v>2210</v>
      </c>
      <c r="H509" s="16">
        <v>3480</v>
      </c>
      <c r="I509" s="17" t="s">
        <v>256</v>
      </c>
      <c r="J509" s="19">
        <v>1027560</v>
      </c>
      <c r="K509" s="19">
        <v>1027560</v>
      </c>
      <c r="L509" s="19">
        <v>0</v>
      </c>
      <c r="M509" s="19">
        <v>9940000</v>
      </c>
      <c r="N509" s="19">
        <v>0</v>
      </c>
      <c r="O509" s="19">
        <v>10967560</v>
      </c>
      <c r="P509" s="19">
        <v>1026144</v>
      </c>
      <c r="Q509" s="19">
        <v>0</v>
      </c>
      <c r="R509" s="19">
        <v>0</v>
      </c>
      <c r="S509" s="19">
        <v>0</v>
      </c>
      <c r="T509" s="19">
        <v>0</v>
      </c>
      <c r="U509" s="19">
        <v>1416</v>
      </c>
      <c r="V509" s="19">
        <v>1416</v>
      </c>
      <c r="W509" s="19">
        <v>0</v>
      </c>
      <c r="X509" s="19">
        <v>9941416</v>
      </c>
      <c r="Y509" s="20">
        <f t="shared" si="28"/>
        <v>0</v>
      </c>
      <c r="Z509" s="20">
        <f t="shared" si="29"/>
        <v>0</v>
      </c>
      <c r="AA509" s="20">
        <f t="shared" si="30"/>
        <v>9.3561740259456072E-2</v>
      </c>
      <c r="AB509" s="21">
        <f t="shared" si="31"/>
        <v>9.3561740259456072E-2</v>
      </c>
    </row>
    <row r="510" spans="1:28" outlineLevel="1" x14ac:dyDescent="0.25">
      <c r="A510" s="37"/>
      <c r="B510" s="37"/>
      <c r="C510" s="37"/>
      <c r="D510" s="45" t="s">
        <v>550</v>
      </c>
      <c r="E510" s="37"/>
      <c r="F510" s="37"/>
      <c r="G510" s="37"/>
      <c r="H510" s="37"/>
      <c r="I510" s="38"/>
      <c r="J510" s="39">
        <f>SUBTOTAL(9,J508:J509)</f>
        <v>301027560</v>
      </c>
      <c r="K510" s="40">
        <f>SUBTOTAL(9,K508:K509)</f>
        <v>301027560</v>
      </c>
      <c r="L510" s="40">
        <f>SUBTOTAL(9,L508:L509)</f>
        <v>0</v>
      </c>
      <c r="M510" s="40">
        <f>SUBTOTAL(9,M508:M509)</f>
        <v>9940000</v>
      </c>
      <c r="N510" s="40">
        <f>SUBTOTAL(9,N508:N509)</f>
        <v>0</v>
      </c>
      <c r="O510" s="40">
        <f>SUBTOTAL(9,O508:O509)</f>
        <v>310967560</v>
      </c>
      <c r="P510" s="40">
        <f>SUBTOTAL(9,P508:P509)</f>
        <v>292886770.19999999</v>
      </c>
      <c r="Q510" s="40">
        <f>SUBTOTAL(9,Q508:Q509)</f>
        <v>0</v>
      </c>
      <c r="R510" s="40">
        <f>SUBTOTAL(9,R508:R509)</f>
        <v>0</v>
      </c>
      <c r="S510" s="40">
        <f>SUBTOTAL(9,S508:S509)</f>
        <v>0</v>
      </c>
      <c r="T510" s="40">
        <f>SUBTOTAL(9,T508:T509)</f>
        <v>0</v>
      </c>
      <c r="U510" s="40">
        <f>SUBTOTAL(9,U508:U509)</f>
        <v>8140789.7999999998</v>
      </c>
      <c r="V510" s="40">
        <f>SUBTOTAL(9,V508:V509)</f>
        <v>8140789.7999999998</v>
      </c>
      <c r="W510" s="40">
        <f>SUBTOTAL(9,W508:W509)</f>
        <v>0</v>
      </c>
      <c r="X510" s="40">
        <f>SUBTOTAL(9,X508:X509)</f>
        <v>18080789.800000012</v>
      </c>
      <c r="Y510" s="41">
        <f t="shared" si="28"/>
        <v>0</v>
      </c>
      <c r="Z510" s="41">
        <f t="shared" si="29"/>
        <v>0</v>
      </c>
      <c r="AA510" s="41">
        <f t="shared" si="30"/>
        <v>0.94185634733089196</v>
      </c>
      <c r="AB510" s="41">
        <f t="shared" si="31"/>
        <v>0.94185634733089196</v>
      </c>
    </row>
    <row r="511" spans="1:28" outlineLevel="2" x14ac:dyDescent="0.25">
      <c r="A511" s="15" t="s">
        <v>29</v>
      </c>
      <c r="B511" s="16" t="s">
        <v>30</v>
      </c>
      <c r="C511" s="16" t="s">
        <v>124</v>
      </c>
      <c r="D511" s="16" t="s">
        <v>125</v>
      </c>
      <c r="E511" s="16"/>
      <c r="F511" s="16">
        <v>280</v>
      </c>
      <c r="G511" s="16">
        <v>2210</v>
      </c>
      <c r="H511" s="16">
        <v>3480</v>
      </c>
      <c r="I511" s="17" t="s">
        <v>126</v>
      </c>
      <c r="J511" s="19">
        <v>4668205</v>
      </c>
      <c r="K511" s="19">
        <v>4668205</v>
      </c>
      <c r="L511" s="19">
        <v>0</v>
      </c>
      <c r="M511" s="19">
        <v>0</v>
      </c>
      <c r="N511" s="19">
        <v>0</v>
      </c>
      <c r="O511" s="19">
        <v>4668205</v>
      </c>
      <c r="P511" s="19">
        <v>3595611</v>
      </c>
      <c r="Q511" s="19">
        <v>0</v>
      </c>
      <c r="R511" s="19">
        <v>0</v>
      </c>
      <c r="S511" s="19">
        <v>0</v>
      </c>
      <c r="T511" s="19">
        <v>0</v>
      </c>
      <c r="U511" s="19">
        <v>1072594</v>
      </c>
      <c r="V511" s="19">
        <v>1072594</v>
      </c>
      <c r="W511" s="19">
        <v>0</v>
      </c>
      <c r="X511" s="19">
        <v>1072594</v>
      </c>
      <c r="Y511" s="20">
        <f t="shared" si="28"/>
        <v>0</v>
      </c>
      <c r="Z511" s="20">
        <f t="shared" si="29"/>
        <v>0</v>
      </c>
      <c r="AA511" s="20">
        <f t="shared" si="30"/>
        <v>0.77023416923635535</v>
      </c>
      <c r="AB511" s="21">
        <f t="shared" si="31"/>
        <v>0.77023416923635535</v>
      </c>
    </row>
    <row r="512" spans="1:28" outlineLevel="2" x14ac:dyDescent="0.25">
      <c r="A512" s="15" t="s">
        <v>198</v>
      </c>
      <c r="B512" s="16" t="s">
        <v>30</v>
      </c>
      <c r="C512" s="16" t="s">
        <v>124</v>
      </c>
      <c r="D512" s="16" t="s">
        <v>125</v>
      </c>
      <c r="E512" s="16"/>
      <c r="F512" s="16">
        <v>280</v>
      </c>
      <c r="G512" s="16">
        <v>2210</v>
      </c>
      <c r="H512" s="16">
        <v>3480</v>
      </c>
      <c r="I512" s="17" t="s">
        <v>126</v>
      </c>
      <c r="J512" s="19">
        <v>650000</v>
      </c>
      <c r="K512" s="19">
        <v>650000</v>
      </c>
      <c r="L512" s="19">
        <v>0</v>
      </c>
      <c r="M512" s="19">
        <v>0</v>
      </c>
      <c r="N512" s="19">
        <v>0</v>
      </c>
      <c r="O512" s="19">
        <v>650000</v>
      </c>
      <c r="P512" s="19">
        <v>0</v>
      </c>
      <c r="Q512" s="19">
        <v>40341.81</v>
      </c>
      <c r="R512" s="19">
        <v>0</v>
      </c>
      <c r="S512" s="19">
        <v>0</v>
      </c>
      <c r="T512" s="19">
        <v>0</v>
      </c>
      <c r="U512" s="19">
        <v>609658.18999999994</v>
      </c>
      <c r="V512" s="19">
        <v>609658.18999999994</v>
      </c>
      <c r="W512" s="19">
        <v>0</v>
      </c>
      <c r="X512" s="19">
        <v>609658.18999999994</v>
      </c>
      <c r="Y512" s="20">
        <f t="shared" si="28"/>
        <v>0</v>
      </c>
      <c r="Z512" s="20">
        <f t="shared" si="29"/>
        <v>0</v>
      </c>
      <c r="AA512" s="20">
        <f t="shared" si="30"/>
        <v>6.2064323076923077E-2</v>
      </c>
      <c r="AB512" s="21">
        <f t="shared" si="31"/>
        <v>6.2064323076923077E-2</v>
      </c>
    </row>
    <row r="513" spans="1:28" outlineLevel="2" x14ac:dyDescent="0.25">
      <c r="A513" s="15" t="s">
        <v>262</v>
      </c>
      <c r="B513" s="16" t="s">
        <v>264</v>
      </c>
      <c r="C513" s="16" t="s">
        <v>124</v>
      </c>
      <c r="D513" s="16" t="s">
        <v>125</v>
      </c>
      <c r="E513" s="16"/>
      <c r="F513" s="16">
        <v>280</v>
      </c>
      <c r="G513" s="16">
        <v>2210</v>
      </c>
      <c r="H513" s="16">
        <v>3480</v>
      </c>
      <c r="I513" s="17" t="s">
        <v>126</v>
      </c>
      <c r="J513" s="19">
        <v>0</v>
      </c>
      <c r="K513" s="19">
        <v>528704.4</v>
      </c>
      <c r="L513" s="19">
        <v>0</v>
      </c>
      <c r="M513" s="19">
        <v>0</v>
      </c>
      <c r="N513" s="19">
        <v>0</v>
      </c>
      <c r="O513" s="19">
        <v>528704.4</v>
      </c>
      <c r="P513" s="19">
        <v>0</v>
      </c>
      <c r="Q513" s="19">
        <v>0</v>
      </c>
      <c r="R513" s="19">
        <v>0</v>
      </c>
      <c r="S513" s="19">
        <v>528704.4</v>
      </c>
      <c r="T513" s="19">
        <v>528704.4</v>
      </c>
      <c r="U513" s="19">
        <v>0</v>
      </c>
      <c r="V513" s="19">
        <v>0</v>
      </c>
      <c r="W513" s="19">
        <v>0</v>
      </c>
      <c r="X513" s="19">
        <v>0</v>
      </c>
      <c r="Y513" s="20">
        <f t="shared" si="28"/>
        <v>1</v>
      </c>
      <c r="Z513" s="20">
        <f t="shared" si="29"/>
        <v>1</v>
      </c>
      <c r="AA513" s="20">
        <f t="shared" si="30"/>
        <v>0</v>
      </c>
      <c r="AB513" s="21">
        <f t="shared" si="31"/>
        <v>1</v>
      </c>
    </row>
    <row r="514" spans="1:28" outlineLevel="2" x14ac:dyDescent="0.25">
      <c r="A514" s="15" t="s">
        <v>262</v>
      </c>
      <c r="B514" s="16" t="s">
        <v>288</v>
      </c>
      <c r="C514" s="16" t="s">
        <v>124</v>
      </c>
      <c r="D514" s="16" t="s">
        <v>125</v>
      </c>
      <c r="E514" s="16"/>
      <c r="F514" s="16">
        <v>280</v>
      </c>
      <c r="G514" s="16">
        <v>2210</v>
      </c>
      <c r="H514" s="16">
        <v>3480</v>
      </c>
      <c r="I514" s="17" t="s">
        <v>126</v>
      </c>
      <c r="J514" s="19">
        <v>5017000</v>
      </c>
      <c r="K514" s="19">
        <v>0</v>
      </c>
      <c r="L514" s="19">
        <v>0</v>
      </c>
      <c r="M514" s="19">
        <v>0</v>
      </c>
      <c r="N514" s="19">
        <v>0</v>
      </c>
      <c r="O514" s="19">
        <v>0</v>
      </c>
      <c r="P514" s="19">
        <v>0</v>
      </c>
      <c r="Q514" s="19">
        <v>0</v>
      </c>
      <c r="R514" s="19">
        <v>0</v>
      </c>
      <c r="S514" s="19">
        <v>0</v>
      </c>
      <c r="T514" s="19">
        <v>0</v>
      </c>
      <c r="U514" s="19">
        <v>0</v>
      </c>
      <c r="V514" s="19">
        <v>0</v>
      </c>
      <c r="W514" s="19">
        <v>0</v>
      </c>
      <c r="X514" s="19">
        <v>0</v>
      </c>
      <c r="Y514" s="20">
        <f t="shared" si="28"/>
        <v>0</v>
      </c>
      <c r="Z514" s="20">
        <f t="shared" si="29"/>
        <v>0</v>
      </c>
      <c r="AA514" s="20">
        <v>0</v>
      </c>
      <c r="AB514" s="21">
        <f t="shared" si="31"/>
        <v>0</v>
      </c>
    </row>
    <row r="515" spans="1:28" outlineLevel="2" x14ac:dyDescent="0.25">
      <c r="A515" s="15" t="s">
        <v>303</v>
      </c>
      <c r="B515" s="16" t="s">
        <v>30</v>
      </c>
      <c r="C515" s="16" t="s">
        <v>124</v>
      </c>
      <c r="D515" s="16" t="s">
        <v>125</v>
      </c>
      <c r="E515" s="16"/>
      <c r="F515" s="16">
        <v>280</v>
      </c>
      <c r="G515" s="16">
        <v>2210</v>
      </c>
      <c r="H515" s="16">
        <v>3480</v>
      </c>
      <c r="I515" s="17" t="s">
        <v>126</v>
      </c>
      <c r="J515" s="19">
        <v>5343191000</v>
      </c>
      <c r="K515" s="19">
        <v>5343191000</v>
      </c>
      <c r="L515" s="19">
        <v>0</v>
      </c>
      <c r="M515" s="19">
        <v>0</v>
      </c>
      <c r="N515" s="19">
        <v>0</v>
      </c>
      <c r="O515" s="19">
        <v>5343191000</v>
      </c>
      <c r="P515" s="19">
        <v>0</v>
      </c>
      <c r="Q515" s="19">
        <v>0</v>
      </c>
      <c r="R515" s="19">
        <v>0</v>
      </c>
      <c r="S515" s="19">
        <v>0</v>
      </c>
      <c r="T515" s="19">
        <v>0</v>
      </c>
      <c r="U515" s="19">
        <v>5343191000</v>
      </c>
      <c r="V515" s="19">
        <v>5343191000</v>
      </c>
      <c r="W515" s="19">
        <v>0</v>
      </c>
      <c r="X515" s="19">
        <v>5343191000</v>
      </c>
      <c r="Y515" s="20">
        <f t="shared" si="28"/>
        <v>0</v>
      </c>
      <c r="Z515" s="20">
        <f t="shared" si="29"/>
        <v>0</v>
      </c>
      <c r="AA515" s="20">
        <f t="shared" si="30"/>
        <v>0</v>
      </c>
      <c r="AB515" s="21">
        <f t="shared" si="31"/>
        <v>0</v>
      </c>
    </row>
    <row r="516" spans="1:28" outlineLevel="2" x14ac:dyDescent="0.25">
      <c r="A516" s="15" t="s">
        <v>309</v>
      </c>
      <c r="B516" s="16" t="s">
        <v>30</v>
      </c>
      <c r="C516" s="16" t="s">
        <v>124</v>
      </c>
      <c r="D516" s="16" t="s">
        <v>125</v>
      </c>
      <c r="E516" s="16"/>
      <c r="F516" s="16">
        <v>280</v>
      </c>
      <c r="G516" s="16">
        <v>2210</v>
      </c>
      <c r="H516" s="16">
        <v>3480</v>
      </c>
      <c r="I516" s="17" t="s">
        <v>126</v>
      </c>
      <c r="J516" s="19">
        <v>1320489</v>
      </c>
      <c r="K516" s="19">
        <v>1320489</v>
      </c>
      <c r="L516" s="19">
        <v>0</v>
      </c>
      <c r="M516" s="19">
        <v>0</v>
      </c>
      <c r="N516" s="19">
        <v>0</v>
      </c>
      <c r="O516" s="19">
        <v>1320489</v>
      </c>
      <c r="P516" s="19">
        <v>304020</v>
      </c>
      <c r="Q516" s="19">
        <v>0</v>
      </c>
      <c r="R516" s="19">
        <v>0</v>
      </c>
      <c r="S516" s="19">
        <v>0</v>
      </c>
      <c r="T516" s="19">
        <v>0</v>
      </c>
      <c r="U516" s="19">
        <v>1016469</v>
      </c>
      <c r="V516" s="19">
        <v>1016469</v>
      </c>
      <c r="W516" s="19">
        <v>0</v>
      </c>
      <c r="X516" s="19">
        <v>1016469</v>
      </c>
      <c r="Y516" s="20">
        <f t="shared" si="28"/>
        <v>0</v>
      </c>
      <c r="Z516" s="20">
        <f t="shared" si="29"/>
        <v>0</v>
      </c>
      <c r="AA516" s="20">
        <f t="shared" si="30"/>
        <v>0.23023289099719876</v>
      </c>
      <c r="AB516" s="21">
        <f t="shared" si="31"/>
        <v>0.23023289099719876</v>
      </c>
    </row>
    <row r="517" spans="1:28" outlineLevel="2" x14ac:dyDescent="0.25">
      <c r="A517" s="15" t="s">
        <v>312</v>
      </c>
      <c r="B517" s="16" t="s">
        <v>30</v>
      </c>
      <c r="C517" s="16" t="s">
        <v>124</v>
      </c>
      <c r="D517" s="16" t="s">
        <v>125</v>
      </c>
      <c r="E517" s="16"/>
      <c r="F517" s="16">
        <v>280</v>
      </c>
      <c r="G517" s="16">
        <v>2210</v>
      </c>
      <c r="H517" s="16">
        <v>3480</v>
      </c>
      <c r="I517" s="17" t="s">
        <v>126</v>
      </c>
      <c r="J517" s="19">
        <v>45077365</v>
      </c>
      <c r="K517" s="19">
        <v>45077365</v>
      </c>
      <c r="L517" s="19">
        <v>0</v>
      </c>
      <c r="M517" s="19">
        <v>0</v>
      </c>
      <c r="N517" s="19">
        <v>0</v>
      </c>
      <c r="O517" s="19">
        <v>45077365</v>
      </c>
      <c r="P517" s="19">
        <v>0</v>
      </c>
      <c r="Q517" s="19">
        <v>0</v>
      </c>
      <c r="R517" s="19">
        <v>0</v>
      </c>
      <c r="S517" s="19">
        <v>0</v>
      </c>
      <c r="T517" s="19">
        <v>0</v>
      </c>
      <c r="U517" s="19">
        <v>45077365</v>
      </c>
      <c r="V517" s="19">
        <v>45077365</v>
      </c>
      <c r="W517" s="19">
        <v>0</v>
      </c>
      <c r="X517" s="19">
        <v>45077365</v>
      </c>
      <c r="Y517" s="20">
        <f t="shared" si="28"/>
        <v>0</v>
      </c>
      <c r="Z517" s="20">
        <f t="shared" si="29"/>
        <v>0</v>
      </c>
      <c r="AA517" s="20">
        <f t="shared" si="30"/>
        <v>0</v>
      </c>
      <c r="AB517" s="21">
        <f t="shared" si="31"/>
        <v>0</v>
      </c>
    </row>
    <row r="518" spans="1:28" outlineLevel="1" x14ac:dyDescent="0.25">
      <c r="A518" s="37"/>
      <c r="B518" s="37"/>
      <c r="C518" s="37"/>
      <c r="D518" s="45" t="s">
        <v>551</v>
      </c>
      <c r="E518" s="37"/>
      <c r="F518" s="37"/>
      <c r="G518" s="37"/>
      <c r="H518" s="37"/>
      <c r="I518" s="38"/>
      <c r="J518" s="39">
        <f>SUBTOTAL(9,J511:J517)</f>
        <v>5399924059</v>
      </c>
      <c r="K518" s="40">
        <f>SUBTOTAL(9,K511:K517)</f>
        <v>5395435763.3999996</v>
      </c>
      <c r="L518" s="40">
        <f>SUBTOTAL(9,L511:L517)</f>
        <v>0</v>
      </c>
      <c r="M518" s="40">
        <f>SUBTOTAL(9,M511:M517)</f>
        <v>0</v>
      </c>
      <c r="N518" s="40">
        <f>SUBTOTAL(9,N511:N517)</f>
        <v>0</v>
      </c>
      <c r="O518" s="40">
        <f>SUBTOTAL(9,O511:O517)</f>
        <v>5395435763.3999996</v>
      </c>
      <c r="P518" s="40">
        <f>SUBTOTAL(9,P511:P517)</f>
        <v>3899631</v>
      </c>
      <c r="Q518" s="40">
        <f>SUBTOTAL(9,Q511:Q517)</f>
        <v>40341.81</v>
      </c>
      <c r="R518" s="40">
        <f>SUBTOTAL(9,R511:R517)</f>
        <v>0</v>
      </c>
      <c r="S518" s="40">
        <f>SUBTOTAL(9,S511:S517)</f>
        <v>528704.4</v>
      </c>
      <c r="T518" s="40">
        <f>SUBTOTAL(9,T511:T517)</f>
        <v>528704.4</v>
      </c>
      <c r="U518" s="40">
        <f>SUBTOTAL(9,U511:U517)</f>
        <v>5390967086.1899996</v>
      </c>
      <c r="V518" s="40">
        <f>SUBTOTAL(9,V511:V517)</f>
        <v>5390967086.1899996</v>
      </c>
      <c r="W518" s="40">
        <f>SUBTOTAL(9,W511:W517)</f>
        <v>0</v>
      </c>
      <c r="X518" s="40">
        <f>SUBTOTAL(9,X511:X517)</f>
        <v>5390967086.1899996</v>
      </c>
      <c r="Y518" s="41">
        <f t="shared" si="28"/>
        <v>9.7991047096968961E-5</v>
      </c>
      <c r="Z518" s="41">
        <f t="shared" si="29"/>
        <v>9.7991047096968961E-5</v>
      </c>
      <c r="AA518" s="41">
        <f t="shared" si="30"/>
        <v>7.3024181600434403E-4</v>
      </c>
      <c r="AB518" s="41">
        <f t="shared" si="31"/>
        <v>8.28232863101313E-4</v>
      </c>
    </row>
    <row r="519" spans="1:28" outlineLevel="2" x14ac:dyDescent="0.25">
      <c r="A519" s="15" t="s">
        <v>29</v>
      </c>
      <c r="B519" s="16" t="s">
        <v>30</v>
      </c>
      <c r="C519" s="16" t="s">
        <v>124</v>
      </c>
      <c r="D519" s="16" t="s">
        <v>127</v>
      </c>
      <c r="E519" s="16"/>
      <c r="F519" s="16">
        <v>280</v>
      </c>
      <c r="G519" s="16">
        <v>2210</v>
      </c>
      <c r="H519" s="16">
        <v>3480</v>
      </c>
      <c r="I519" s="17" t="s">
        <v>128</v>
      </c>
      <c r="J519" s="19">
        <v>4772573</v>
      </c>
      <c r="K519" s="19">
        <v>4772573</v>
      </c>
      <c r="L519" s="19">
        <v>0</v>
      </c>
      <c r="M519" s="19">
        <v>0</v>
      </c>
      <c r="N519" s="19">
        <v>0</v>
      </c>
      <c r="O519" s="19">
        <v>4772573</v>
      </c>
      <c r="P519" s="19">
        <v>0</v>
      </c>
      <c r="Q519" s="19">
        <v>0</v>
      </c>
      <c r="R519" s="19">
        <v>0</v>
      </c>
      <c r="S519" s="19">
        <v>0</v>
      </c>
      <c r="T519" s="19">
        <v>0</v>
      </c>
      <c r="U519" s="19">
        <v>4772573</v>
      </c>
      <c r="V519" s="19">
        <v>4772573</v>
      </c>
      <c r="W519" s="19">
        <v>0</v>
      </c>
      <c r="X519" s="19">
        <v>4772573</v>
      </c>
      <c r="Y519" s="20">
        <f t="shared" si="28"/>
        <v>0</v>
      </c>
      <c r="Z519" s="20">
        <f t="shared" si="29"/>
        <v>0</v>
      </c>
      <c r="AA519" s="20">
        <f t="shared" si="30"/>
        <v>0</v>
      </c>
      <c r="AB519" s="21">
        <f t="shared" si="31"/>
        <v>0</v>
      </c>
    </row>
    <row r="520" spans="1:28" outlineLevel="2" x14ac:dyDescent="0.25">
      <c r="A520" s="15" t="s">
        <v>198</v>
      </c>
      <c r="B520" s="16" t="s">
        <v>30</v>
      </c>
      <c r="C520" s="16" t="s">
        <v>124</v>
      </c>
      <c r="D520" s="16" t="s">
        <v>127</v>
      </c>
      <c r="E520" s="16"/>
      <c r="F520" s="16">
        <v>280</v>
      </c>
      <c r="G520" s="16">
        <v>2210</v>
      </c>
      <c r="H520" s="16">
        <v>3480</v>
      </c>
      <c r="I520" s="17" t="s">
        <v>128</v>
      </c>
      <c r="J520" s="19">
        <v>30661267</v>
      </c>
      <c r="K520" s="19">
        <v>30661267</v>
      </c>
      <c r="L520" s="19">
        <v>0</v>
      </c>
      <c r="M520" s="19">
        <v>0</v>
      </c>
      <c r="N520" s="19">
        <v>0</v>
      </c>
      <c r="O520" s="19">
        <v>30661267</v>
      </c>
      <c r="P520" s="19">
        <v>4099828.74</v>
      </c>
      <c r="Q520" s="19">
        <v>0</v>
      </c>
      <c r="R520" s="19">
        <v>0</v>
      </c>
      <c r="S520" s="19">
        <v>0</v>
      </c>
      <c r="T520" s="19">
        <v>0</v>
      </c>
      <c r="U520" s="19">
        <v>26561438.260000002</v>
      </c>
      <c r="V520" s="19">
        <v>26561438.260000002</v>
      </c>
      <c r="W520" s="19">
        <v>0</v>
      </c>
      <c r="X520" s="19">
        <v>26561438.259999998</v>
      </c>
      <c r="Y520" s="20">
        <f t="shared" si="28"/>
        <v>0</v>
      </c>
      <c r="Z520" s="20">
        <f t="shared" si="29"/>
        <v>0</v>
      </c>
      <c r="AA520" s="20">
        <f t="shared" si="30"/>
        <v>0.13371361137815996</v>
      </c>
      <c r="AB520" s="21">
        <f t="shared" si="31"/>
        <v>0.13371361137815996</v>
      </c>
    </row>
    <row r="521" spans="1:28" outlineLevel="2" x14ac:dyDescent="0.25">
      <c r="A521" s="15" t="s">
        <v>262</v>
      </c>
      <c r="B521" s="16" t="s">
        <v>263</v>
      </c>
      <c r="C521" s="16" t="s">
        <v>124</v>
      </c>
      <c r="D521" s="16" t="s">
        <v>127</v>
      </c>
      <c r="E521" s="16"/>
      <c r="F521" s="16">
        <v>280</v>
      </c>
      <c r="G521" s="16">
        <v>2210</v>
      </c>
      <c r="H521" s="16">
        <v>3480</v>
      </c>
      <c r="I521" s="17" t="s">
        <v>128</v>
      </c>
      <c r="J521" s="19">
        <v>525000</v>
      </c>
      <c r="K521" s="19">
        <v>525000</v>
      </c>
      <c r="L521" s="19">
        <v>0</v>
      </c>
      <c r="M521" s="19">
        <v>0</v>
      </c>
      <c r="N521" s="19">
        <v>0</v>
      </c>
      <c r="O521" s="19">
        <v>525000</v>
      </c>
      <c r="P521" s="19">
        <v>0</v>
      </c>
      <c r="Q521" s="19">
        <v>0</v>
      </c>
      <c r="R521" s="19">
        <v>0</v>
      </c>
      <c r="S521" s="19">
        <v>0</v>
      </c>
      <c r="T521" s="19">
        <v>0</v>
      </c>
      <c r="U521" s="19">
        <v>525000</v>
      </c>
      <c r="V521" s="19">
        <v>525000</v>
      </c>
      <c r="W521" s="19">
        <v>0</v>
      </c>
      <c r="X521" s="19">
        <v>525000</v>
      </c>
      <c r="Y521" s="20">
        <f t="shared" si="28"/>
        <v>0</v>
      </c>
      <c r="Z521" s="20">
        <f t="shared" si="29"/>
        <v>0</v>
      </c>
      <c r="AA521" s="20">
        <f t="shared" si="30"/>
        <v>0</v>
      </c>
      <c r="AB521" s="21">
        <f t="shared" si="31"/>
        <v>0</v>
      </c>
    </row>
    <row r="522" spans="1:28" outlineLevel="2" x14ac:dyDescent="0.25">
      <c r="A522" s="15" t="s">
        <v>262</v>
      </c>
      <c r="B522" s="16" t="s">
        <v>264</v>
      </c>
      <c r="C522" s="16" t="s">
        <v>124</v>
      </c>
      <c r="D522" s="16" t="s">
        <v>127</v>
      </c>
      <c r="E522" s="16"/>
      <c r="F522" s="16">
        <v>280</v>
      </c>
      <c r="G522" s="16">
        <v>2210</v>
      </c>
      <c r="H522" s="16">
        <v>3480</v>
      </c>
      <c r="I522" s="17" t="s">
        <v>128</v>
      </c>
      <c r="J522" s="19">
        <v>9976652</v>
      </c>
      <c r="K522" s="19">
        <v>9976652</v>
      </c>
      <c r="L522" s="19">
        <v>0</v>
      </c>
      <c r="M522" s="19">
        <v>0</v>
      </c>
      <c r="N522" s="19">
        <v>0</v>
      </c>
      <c r="O522" s="19">
        <v>9976652</v>
      </c>
      <c r="P522" s="19">
        <v>9574990</v>
      </c>
      <c r="Q522" s="19">
        <v>0</v>
      </c>
      <c r="R522" s="19">
        <v>0</v>
      </c>
      <c r="S522" s="19">
        <v>0</v>
      </c>
      <c r="T522" s="19">
        <v>0</v>
      </c>
      <c r="U522" s="19">
        <v>401662</v>
      </c>
      <c r="V522" s="19">
        <v>401662</v>
      </c>
      <c r="W522" s="19">
        <v>0</v>
      </c>
      <c r="X522" s="19">
        <v>401662</v>
      </c>
      <c r="Y522" s="20">
        <f t="shared" si="28"/>
        <v>0</v>
      </c>
      <c r="Z522" s="20">
        <f t="shared" si="29"/>
        <v>0</v>
      </c>
      <c r="AA522" s="20">
        <f t="shared" si="30"/>
        <v>0.95973980048617513</v>
      </c>
      <c r="AB522" s="21">
        <f t="shared" si="31"/>
        <v>0.95973980048617513</v>
      </c>
    </row>
    <row r="523" spans="1:28" outlineLevel="2" x14ac:dyDescent="0.25">
      <c r="A523" s="15" t="s">
        <v>262</v>
      </c>
      <c r="B523" s="16" t="s">
        <v>288</v>
      </c>
      <c r="C523" s="16" t="s">
        <v>124</v>
      </c>
      <c r="D523" s="16" t="s">
        <v>127</v>
      </c>
      <c r="E523" s="16"/>
      <c r="F523" s="16">
        <v>280</v>
      </c>
      <c r="G523" s="16">
        <v>2210</v>
      </c>
      <c r="H523" s="16">
        <v>3480</v>
      </c>
      <c r="I523" s="17" t="s">
        <v>128</v>
      </c>
      <c r="J523" s="19">
        <v>380000</v>
      </c>
      <c r="K523" s="19">
        <v>0</v>
      </c>
      <c r="L523" s="19">
        <v>0</v>
      </c>
      <c r="M523" s="19">
        <v>0</v>
      </c>
      <c r="N523" s="19">
        <v>0</v>
      </c>
      <c r="O523" s="19">
        <v>0</v>
      </c>
      <c r="P523" s="19">
        <v>0</v>
      </c>
      <c r="Q523" s="19">
        <v>0</v>
      </c>
      <c r="R523" s="19">
        <v>0</v>
      </c>
      <c r="S523" s="19">
        <v>0</v>
      </c>
      <c r="T523" s="19">
        <v>0</v>
      </c>
      <c r="U523" s="19">
        <v>0</v>
      </c>
      <c r="V523" s="19">
        <v>0</v>
      </c>
      <c r="W523" s="19">
        <v>0</v>
      </c>
      <c r="X523" s="19">
        <v>0</v>
      </c>
      <c r="Y523" s="20">
        <f t="shared" ref="Y523:Y586" si="32">IF($S523=0,0,$S523/$K523)</f>
        <v>0</v>
      </c>
      <c r="Z523" s="20">
        <f t="shared" ref="Z523:Z586" si="33">IF($S523=0,0,$S523/$O523)</f>
        <v>0</v>
      </c>
      <c r="AA523" s="20">
        <v>0</v>
      </c>
      <c r="AB523" s="21">
        <f t="shared" ref="AB523:AB586" si="34">Z523+AA523</f>
        <v>0</v>
      </c>
    </row>
    <row r="524" spans="1:28" outlineLevel="2" x14ac:dyDescent="0.25">
      <c r="A524" s="15" t="s">
        <v>312</v>
      </c>
      <c r="B524" s="16" t="s">
        <v>30</v>
      </c>
      <c r="C524" s="16" t="s">
        <v>124</v>
      </c>
      <c r="D524" s="16" t="s">
        <v>127</v>
      </c>
      <c r="E524" s="16"/>
      <c r="F524" s="16">
        <v>280</v>
      </c>
      <c r="G524" s="16">
        <v>2210</v>
      </c>
      <c r="H524" s="16">
        <v>3480</v>
      </c>
      <c r="I524" s="17" t="s">
        <v>128</v>
      </c>
      <c r="J524" s="19">
        <v>236096173</v>
      </c>
      <c r="K524" s="19">
        <v>236096173</v>
      </c>
      <c r="L524" s="19">
        <v>0</v>
      </c>
      <c r="M524" s="19">
        <v>0</v>
      </c>
      <c r="N524" s="19">
        <v>0</v>
      </c>
      <c r="O524" s="19">
        <v>236096173</v>
      </c>
      <c r="P524" s="19">
        <v>102997972</v>
      </c>
      <c r="Q524" s="19">
        <v>0</v>
      </c>
      <c r="R524" s="19">
        <v>0</v>
      </c>
      <c r="S524" s="19">
        <v>139587</v>
      </c>
      <c r="T524" s="19">
        <v>139587</v>
      </c>
      <c r="U524" s="19">
        <v>132958614</v>
      </c>
      <c r="V524" s="19">
        <v>132958614</v>
      </c>
      <c r="W524" s="19">
        <v>0</v>
      </c>
      <c r="X524" s="19">
        <v>132958614</v>
      </c>
      <c r="Y524" s="20">
        <f t="shared" si="32"/>
        <v>5.9122940548468779E-4</v>
      </c>
      <c r="Z524" s="20">
        <f t="shared" si="33"/>
        <v>5.9122940548468779E-4</v>
      </c>
      <c r="AA524" s="20">
        <f t="shared" ref="AA523:AA586" si="35">((P524+Q524+R524)/(O524))</f>
        <v>0.4362543055706371</v>
      </c>
      <c r="AB524" s="21">
        <f t="shared" si="34"/>
        <v>0.43684553497612177</v>
      </c>
    </row>
    <row r="525" spans="1:28" outlineLevel="1" x14ac:dyDescent="0.25">
      <c r="A525" s="37"/>
      <c r="B525" s="37"/>
      <c r="C525" s="37"/>
      <c r="D525" s="45" t="s">
        <v>552</v>
      </c>
      <c r="E525" s="37"/>
      <c r="F525" s="37"/>
      <c r="G525" s="37"/>
      <c r="H525" s="37"/>
      <c r="I525" s="38"/>
      <c r="J525" s="39">
        <f>SUBTOTAL(9,J519:J524)</f>
        <v>282411665</v>
      </c>
      <c r="K525" s="40">
        <f>SUBTOTAL(9,K519:K524)</f>
        <v>282031665</v>
      </c>
      <c r="L525" s="40">
        <f>SUBTOTAL(9,L519:L524)</f>
        <v>0</v>
      </c>
      <c r="M525" s="40">
        <f>SUBTOTAL(9,M519:M524)</f>
        <v>0</v>
      </c>
      <c r="N525" s="40">
        <f>SUBTOTAL(9,N519:N524)</f>
        <v>0</v>
      </c>
      <c r="O525" s="40">
        <f>SUBTOTAL(9,O519:O524)</f>
        <v>282031665</v>
      </c>
      <c r="P525" s="40">
        <f>SUBTOTAL(9,P519:P524)</f>
        <v>116672790.73999999</v>
      </c>
      <c r="Q525" s="40">
        <f>SUBTOTAL(9,Q519:Q524)</f>
        <v>0</v>
      </c>
      <c r="R525" s="40">
        <f>SUBTOTAL(9,R519:R524)</f>
        <v>0</v>
      </c>
      <c r="S525" s="40">
        <f>SUBTOTAL(9,S519:S524)</f>
        <v>139587</v>
      </c>
      <c r="T525" s="40">
        <f>SUBTOTAL(9,T519:T524)</f>
        <v>139587</v>
      </c>
      <c r="U525" s="40">
        <f>SUBTOTAL(9,U519:U524)</f>
        <v>165219287.25999999</v>
      </c>
      <c r="V525" s="40">
        <f>SUBTOTAL(9,V519:V524)</f>
        <v>165219287.25999999</v>
      </c>
      <c r="W525" s="40">
        <f>SUBTOTAL(9,W519:W524)</f>
        <v>0</v>
      </c>
      <c r="X525" s="40">
        <f>SUBTOTAL(9,X519:X524)</f>
        <v>165219287.25999999</v>
      </c>
      <c r="Y525" s="41">
        <f t="shared" si="32"/>
        <v>4.9493378695615619E-4</v>
      </c>
      <c r="Z525" s="41">
        <f t="shared" si="33"/>
        <v>4.9493378695615619E-4</v>
      </c>
      <c r="AA525" s="41">
        <f t="shared" si="35"/>
        <v>0.41368684874444861</v>
      </c>
      <c r="AB525" s="41">
        <f t="shared" si="34"/>
        <v>0.41418178253140475</v>
      </c>
    </row>
    <row r="526" spans="1:28" outlineLevel="2" x14ac:dyDescent="0.25">
      <c r="A526" s="15" t="s">
        <v>29</v>
      </c>
      <c r="B526" s="16" t="s">
        <v>30</v>
      </c>
      <c r="C526" s="16" t="s">
        <v>124</v>
      </c>
      <c r="D526" s="16" t="s">
        <v>129</v>
      </c>
      <c r="E526" s="16"/>
      <c r="F526" s="16">
        <v>280</v>
      </c>
      <c r="G526" s="16">
        <v>2210</v>
      </c>
      <c r="H526" s="16">
        <v>3480</v>
      </c>
      <c r="I526" s="17" t="s">
        <v>130</v>
      </c>
      <c r="J526" s="19">
        <v>4215822</v>
      </c>
      <c r="K526" s="19">
        <v>4215822</v>
      </c>
      <c r="L526" s="19">
        <v>0</v>
      </c>
      <c r="M526" s="19">
        <v>0</v>
      </c>
      <c r="N526" s="19">
        <v>0</v>
      </c>
      <c r="O526" s="19">
        <v>4215822</v>
      </c>
      <c r="P526" s="19">
        <v>4118513</v>
      </c>
      <c r="Q526" s="19">
        <v>0</v>
      </c>
      <c r="R526" s="19">
        <v>0</v>
      </c>
      <c r="S526" s="19">
        <v>0</v>
      </c>
      <c r="T526" s="19">
        <v>0</v>
      </c>
      <c r="U526" s="19">
        <v>97309</v>
      </c>
      <c r="V526" s="19">
        <v>97309</v>
      </c>
      <c r="W526" s="19">
        <v>0</v>
      </c>
      <c r="X526" s="19">
        <v>97309</v>
      </c>
      <c r="Y526" s="20">
        <f t="shared" si="32"/>
        <v>0</v>
      </c>
      <c r="Z526" s="20">
        <f t="shared" si="33"/>
        <v>0</v>
      </c>
      <c r="AA526" s="20">
        <f t="shared" si="35"/>
        <v>0.97691814312843384</v>
      </c>
      <c r="AB526" s="21">
        <f t="shared" si="34"/>
        <v>0.97691814312843384</v>
      </c>
    </row>
    <row r="527" spans="1:28" outlineLevel="2" x14ac:dyDescent="0.25">
      <c r="A527" s="15" t="s">
        <v>198</v>
      </c>
      <c r="B527" s="16" t="s">
        <v>30</v>
      </c>
      <c r="C527" s="16" t="s">
        <v>124</v>
      </c>
      <c r="D527" s="16" t="s">
        <v>129</v>
      </c>
      <c r="E527" s="16"/>
      <c r="F527" s="16">
        <v>280</v>
      </c>
      <c r="G527" s="16">
        <v>2210</v>
      </c>
      <c r="H527" s="16">
        <v>3480</v>
      </c>
      <c r="I527" s="17" t="s">
        <v>130</v>
      </c>
      <c r="J527" s="19">
        <v>49689000</v>
      </c>
      <c r="K527" s="19">
        <v>49689000</v>
      </c>
      <c r="L527" s="19">
        <v>0</v>
      </c>
      <c r="M527" s="19">
        <v>0</v>
      </c>
      <c r="N527" s="19">
        <v>0</v>
      </c>
      <c r="O527" s="19">
        <v>49689000</v>
      </c>
      <c r="P527" s="19">
        <v>46427699.950000003</v>
      </c>
      <c r="Q527" s="19">
        <v>0</v>
      </c>
      <c r="R527" s="19">
        <v>0</v>
      </c>
      <c r="S527" s="19">
        <v>0</v>
      </c>
      <c r="T527" s="19">
        <v>0</v>
      </c>
      <c r="U527" s="19">
        <v>3261300.05</v>
      </c>
      <c r="V527" s="19">
        <v>3261300.05</v>
      </c>
      <c r="W527" s="19">
        <v>0</v>
      </c>
      <c r="X527" s="19">
        <v>3261300.049999997</v>
      </c>
      <c r="Y527" s="20">
        <f t="shared" si="32"/>
        <v>0</v>
      </c>
      <c r="Z527" s="20">
        <f t="shared" si="33"/>
        <v>0</v>
      </c>
      <c r="AA527" s="20">
        <f t="shared" si="35"/>
        <v>0.93436575398981669</v>
      </c>
      <c r="AB527" s="21">
        <f t="shared" si="34"/>
        <v>0.93436575398981669</v>
      </c>
    </row>
    <row r="528" spans="1:28" outlineLevel="2" x14ac:dyDescent="0.25">
      <c r="A528" s="15" t="s">
        <v>262</v>
      </c>
      <c r="B528" s="16" t="s">
        <v>263</v>
      </c>
      <c r="C528" s="16" t="s">
        <v>124</v>
      </c>
      <c r="D528" s="16" t="s">
        <v>129</v>
      </c>
      <c r="E528" s="16"/>
      <c r="F528" s="16">
        <v>280</v>
      </c>
      <c r="G528" s="16">
        <v>2210</v>
      </c>
      <c r="H528" s="16">
        <v>3480</v>
      </c>
      <c r="I528" s="17" t="s">
        <v>130</v>
      </c>
      <c r="J528" s="19">
        <v>9725000</v>
      </c>
      <c r="K528" s="19">
        <v>9725000</v>
      </c>
      <c r="L528" s="19">
        <v>0</v>
      </c>
      <c r="M528" s="19">
        <v>0</v>
      </c>
      <c r="N528" s="19">
        <v>0</v>
      </c>
      <c r="O528" s="19">
        <v>9725000</v>
      </c>
      <c r="P528" s="19">
        <v>0</v>
      </c>
      <c r="Q528" s="19">
        <v>0</v>
      </c>
      <c r="R528" s="19">
        <v>0</v>
      </c>
      <c r="S528" s="19">
        <v>0</v>
      </c>
      <c r="T528" s="19">
        <v>0</v>
      </c>
      <c r="U528" s="19">
        <v>9725000</v>
      </c>
      <c r="V528" s="19">
        <v>9725000</v>
      </c>
      <c r="W528" s="19">
        <v>0</v>
      </c>
      <c r="X528" s="19">
        <v>9725000</v>
      </c>
      <c r="Y528" s="20">
        <f t="shared" si="32"/>
        <v>0</v>
      </c>
      <c r="Z528" s="20">
        <f t="shared" si="33"/>
        <v>0</v>
      </c>
      <c r="AA528" s="20">
        <f t="shared" si="35"/>
        <v>0</v>
      </c>
      <c r="AB528" s="21">
        <f t="shared" si="34"/>
        <v>0</v>
      </c>
    </row>
    <row r="529" spans="1:28" outlineLevel="2" x14ac:dyDescent="0.25">
      <c r="A529" s="15" t="s">
        <v>262</v>
      </c>
      <c r="B529" s="16" t="s">
        <v>288</v>
      </c>
      <c r="C529" s="16" t="s">
        <v>124</v>
      </c>
      <c r="D529" s="16" t="s">
        <v>129</v>
      </c>
      <c r="E529" s="16"/>
      <c r="F529" s="16">
        <v>280</v>
      </c>
      <c r="G529" s="16">
        <v>2210</v>
      </c>
      <c r="H529" s="16">
        <v>3480</v>
      </c>
      <c r="I529" s="17" t="s">
        <v>130</v>
      </c>
      <c r="J529" s="19">
        <v>17465700</v>
      </c>
      <c r="K529" s="19">
        <v>0</v>
      </c>
      <c r="L529" s="19">
        <v>0</v>
      </c>
      <c r="M529" s="19">
        <v>0</v>
      </c>
      <c r="N529" s="19">
        <v>0</v>
      </c>
      <c r="O529" s="19">
        <v>0</v>
      </c>
      <c r="P529" s="19">
        <v>0</v>
      </c>
      <c r="Q529" s="19">
        <v>0</v>
      </c>
      <c r="R529" s="19">
        <v>0</v>
      </c>
      <c r="S529" s="19">
        <v>0</v>
      </c>
      <c r="T529" s="19">
        <v>0</v>
      </c>
      <c r="U529" s="19">
        <v>0</v>
      </c>
      <c r="V529" s="19">
        <v>0</v>
      </c>
      <c r="W529" s="19">
        <v>0</v>
      </c>
      <c r="X529" s="19">
        <v>0</v>
      </c>
      <c r="Y529" s="20">
        <f t="shared" si="32"/>
        <v>0</v>
      </c>
      <c r="Z529" s="20">
        <f t="shared" si="33"/>
        <v>0</v>
      </c>
      <c r="AA529" s="20">
        <v>0</v>
      </c>
      <c r="AB529" s="21">
        <f t="shared" si="34"/>
        <v>0</v>
      </c>
    </row>
    <row r="530" spans="1:28" outlineLevel="2" x14ac:dyDescent="0.25">
      <c r="A530" s="15" t="s">
        <v>303</v>
      </c>
      <c r="B530" s="16" t="s">
        <v>30</v>
      </c>
      <c r="C530" s="16" t="s">
        <v>124</v>
      </c>
      <c r="D530" s="16" t="s">
        <v>129</v>
      </c>
      <c r="E530" s="16"/>
      <c r="F530" s="16">
        <v>280</v>
      </c>
      <c r="G530" s="16">
        <v>2210</v>
      </c>
      <c r="H530" s="16">
        <v>3480</v>
      </c>
      <c r="I530" s="17" t="s">
        <v>130</v>
      </c>
      <c r="J530" s="19">
        <v>1500000000</v>
      </c>
      <c r="K530" s="19">
        <v>1500000000</v>
      </c>
      <c r="L530" s="19">
        <v>0</v>
      </c>
      <c r="M530" s="19">
        <v>-10000000</v>
      </c>
      <c r="N530" s="19">
        <v>0</v>
      </c>
      <c r="O530" s="19">
        <v>1490000000</v>
      </c>
      <c r="P530" s="19">
        <v>0</v>
      </c>
      <c r="Q530" s="19">
        <v>0</v>
      </c>
      <c r="R530" s="19">
        <v>0</v>
      </c>
      <c r="S530" s="19">
        <v>0</v>
      </c>
      <c r="T530" s="19">
        <v>0</v>
      </c>
      <c r="U530" s="19">
        <v>1490000000</v>
      </c>
      <c r="V530" s="19">
        <v>1500000000</v>
      </c>
      <c r="W530" s="19">
        <v>0</v>
      </c>
      <c r="X530" s="19">
        <v>1490000000</v>
      </c>
      <c r="Y530" s="20">
        <f t="shared" si="32"/>
        <v>0</v>
      </c>
      <c r="Z530" s="20">
        <f t="shared" si="33"/>
        <v>0</v>
      </c>
      <c r="AA530" s="20">
        <f t="shared" si="35"/>
        <v>0</v>
      </c>
      <c r="AB530" s="21">
        <f t="shared" si="34"/>
        <v>0</v>
      </c>
    </row>
    <row r="531" spans="1:28" outlineLevel="2" x14ac:dyDescent="0.25">
      <c r="A531" s="15" t="s">
        <v>309</v>
      </c>
      <c r="B531" s="16" t="s">
        <v>30</v>
      </c>
      <c r="C531" s="16" t="s">
        <v>124</v>
      </c>
      <c r="D531" s="16" t="s">
        <v>129</v>
      </c>
      <c r="E531" s="16"/>
      <c r="F531" s="16">
        <v>280</v>
      </c>
      <c r="G531" s="16">
        <v>2210</v>
      </c>
      <c r="H531" s="16">
        <v>3480</v>
      </c>
      <c r="I531" s="17" t="s">
        <v>130</v>
      </c>
      <c r="J531" s="19">
        <v>211500000</v>
      </c>
      <c r="K531" s="19">
        <v>211500000</v>
      </c>
      <c r="L531" s="19">
        <v>0</v>
      </c>
      <c r="M531" s="19">
        <v>0</v>
      </c>
      <c r="N531" s="19">
        <v>0</v>
      </c>
      <c r="O531" s="19">
        <v>211500000</v>
      </c>
      <c r="P531" s="19">
        <v>0</v>
      </c>
      <c r="Q531" s="19">
        <v>0</v>
      </c>
      <c r="R531" s="19">
        <v>0</v>
      </c>
      <c r="S531" s="19">
        <v>0</v>
      </c>
      <c r="T531" s="19">
        <v>0</v>
      </c>
      <c r="U531" s="19">
        <v>211500000</v>
      </c>
      <c r="V531" s="19">
        <v>211500000</v>
      </c>
      <c r="W531" s="19">
        <v>0</v>
      </c>
      <c r="X531" s="19">
        <v>211500000</v>
      </c>
      <c r="Y531" s="20">
        <f t="shared" si="32"/>
        <v>0</v>
      </c>
      <c r="Z531" s="20">
        <f t="shared" si="33"/>
        <v>0</v>
      </c>
      <c r="AA531" s="20">
        <f t="shared" si="35"/>
        <v>0</v>
      </c>
      <c r="AB531" s="21">
        <f t="shared" si="34"/>
        <v>0</v>
      </c>
    </row>
    <row r="532" spans="1:28" outlineLevel="2" x14ac:dyDescent="0.25">
      <c r="A532" s="15" t="s">
        <v>312</v>
      </c>
      <c r="B532" s="16" t="s">
        <v>30</v>
      </c>
      <c r="C532" s="16" t="s">
        <v>124</v>
      </c>
      <c r="D532" s="16" t="s">
        <v>129</v>
      </c>
      <c r="E532" s="16"/>
      <c r="F532" s="16">
        <v>280</v>
      </c>
      <c r="G532" s="16">
        <v>2210</v>
      </c>
      <c r="H532" s="16">
        <v>3480</v>
      </c>
      <c r="I532" s="17" t="s">
        <v>130</v>
      </c>
      <c r="J532" s="19">
        <v>24229700</v>
      </c>
      <c r="K532" s="19">
        <v>24229700</v>
      </c>
      <c r="L532" s="19">
        <v>0</v>
      </c>
      <c r="M532" s="19">
        <v>-9000000</v>
      </c>
      <c r="N532" s="19">
        <v>0</v>
      </c>
      <c r="O532" s="19">
        <v>15229700</v>
      </c>
      <c r="P532" s="19">
        <v>0</v>
      </c>
      <c r="Q532" s="19">
        <v>0</v>
      </c>
      <c r="R532" s="19">
        <v>0</v>
      </c>
      <c r="S532" s="19">
        <v>0</v>
      </c>
      <c r="T532" s="19">
        <v>0</v>
      </c>
      <c r="U532" s="19">
        <v>15229700</v>
      </c>
      <c r="V532" s="19">
        <v>24229700</v>
      </c>
      <c r="W532" s="19">
        <v>0</v>
      </c>
      <c r="X532" s="19">
        <v>15229700</v>
      </c>
      <c r="Y532" s="20">
        <f t="shared" si="32"/>
        <v>0</v>
      </c>
      <c r="Z532" s="20">
        <f t="shared" si="33"/>
        <v>0</v>
      </c>
      <c r="AA532" s="20">
        <f t="shared" si="35"/>
        <v>0</v>
      </c>
      <c r="AB532" s="21">
        <f t="shared" si="34"/>
        <v>0</v>
      </c>
    </row>
    <row r="533" spans="1:28" outlineLevel="1" x14ac:dyDescent="0.25">
      <c r="A533" s="37"/>
      <c r="B533" s="37"/>
      <c r="C533" s="37"/>
      <c r="D533" s="45" t="s">
        <v>553</v>
      </c>
      <c r="E533" s="37"/>
      <c r="F533" s="37"/>
      <c r="G533" s="37"/>
      <c r="H533" s="37"/>
      <c r="I533" s="38"/>
      <c r="J533" s="39">
        <f>SUBTOTAL(9,J526:J532)</f>
        <v>1816825222</v>
      </c>
      <c r="K533" s="40">
        <f>SUBTOTAL(9,K526:K532)</f>
        <v>1799359522</v>
      </c>
      <c r="L533" s="40">
        <f>SUBTOTAL(9,L526:L532)</f>
        <v>0</v>
      </c>
      <c r="M533" s="40">
        <f>SUBTOTAL(9,M526:M532)</f>
        <v>-19000000</v>
      </c>
      <c r="N533" s="40">
        <f>SUBTOTAL(9,N526:N532)</f>
        <v>0</v>
      </c>
      <c r="O533" s="40">
        <f>SUBTOTAL(9,O526:O532)</f>
        <v>1780359522</v>
      </c>
      <c r="P533" s="40">
        <f>SUBTOTAL(9,P526:P532)</f>
        <v>50546212.950000003</v>
      </c>
      <c r="Q533" s="40">
        <f>SUBTOTAL(9,Q526:Q532)</f>
        <v>0</v>
      </c>
      <c r="R533" s="40">
        <f>SUBTOTAL(9,R526:R532)</f>
        <v>0</v>
      </c>
      <c r="S533" s="40">
        <f>SUBTOTAL(9,S526:S532)</f>
        <v>0</v>
      </c>
      <c r="T533" s="40">
        <f>SUBTOTAL(9,T526:T532)</f>
        <v>0</v>
      </c>
      <c r="U533" s="40">
        <f>SUBTOTAL(9,U526:U532)</f>
        <v>1729813309.05</v>
      </c>
      <c r="V533" s="40">
        <f>SUBTOTAL(9,V526:V532)</f>
        <v>1748813309.05</v>
      </c>
      <c r="W533" s="40">
        <f>SUBTOTAL(9,W526:W532)</f>
        <v>0</v>
      </c>
      <c r="X533" s="40">
        <f>SUBTOTAL(9,X526:X532)</f>
        <v>1729813309.05</v>
      </c>
      <c r="Y533" s="41">
        <f t="shared" si="32"/>
        <v>0</v>
      </c>
      <c r="Z533" s="41">
        <f t="shared" si="33"/>
        <v>0</v>
      </c>
      <c r="AA533" s="41">
        <f t="shared" si="35"/>
        <v>2.839101446949208E-2</v>
      </c>
      <c r="AB533" s="41">
        <f t="shared" si="34"/>
        <v>2.839101446949208E-2</v>
      </c>
    </row>
    <row r="534" spans="1:28" ht="30" outlineLevel="2" x14ac:dyDescent="0.25">
      <c r="A534" s="15" t="s">
        <v>29</v>
      </c>
      <c r="B534" s="16" t="s">
        <v>30</v>
      </c>
      <c r="C534" s="16" t="s">
        <v>124</v>
      </c>
      <c r="D534" s="16" t="s">
        <v>131</v>
      </c>
      <c r="E534" s="16"/>
      <c r="F534" s="16">
        <v>280</v>
      </c>
      <c r="G534" s="16">
        <v>2210</v>
      </c>
      <c r="H534" s="16">
        <v>3480</v>
      </c>
      <c r="I534" s="17" t="s">
        <v>132</v>
      </c>
      <c r="J534" s="19">
        <v>2450400</v>
      </c>
      <c r="K534" s="19">
        <v>2450400</v>
      </c>
      <c r="L534" s="19">
        <v>0</v>
      </c>
      <c r="M534" s="19">
        <v>0</v>
      </c>
      <c r="N534" s="19">
        <v>0</v>
      </c>
      <c r="O534" s="19">
        <v>2450400</v>
      </c>
      <c r="P534" s="19">
        <v>0</v>
      </c>
      <c r="Q534" s="19">
        <v>0</v>
      </c>
      <c r="R534" s="19">
        <v>0</v>
      </c>
      <c r="S534" s="19">
        <v>180800</v>
      </c>
      <c r="T534" s="19">
        <v>180800</v>
      </c>
      <c r="U534" s="19">
        <v>2269600</v>
      </c>
      <c r="V534" s="19">
        <v>2269600</v>
      </c>
      <c r="W534" s="19">
        <v>0</v>
      </c>
      <c r="X534" s="19">
        <v>2269600</v>
      </c>
      <c r="Y534" s="20">
        <f t="shared" si="32"/>
        <v>7.378387202089455E-2</v>
      </c>
      <c r="Z534" s="20">
        <f t="shared" si="33"/>
        <v>7.378387202089455E-2</v>
      </c>
      <c r="AA534" s="20">
        <f t="shared" si="35"/>
        <v>0</v>
      </c>
      <c r="AB534" s="21">
        <f t="shared" si="34"/>
        <v>7.378387202089455E-2</v>
      </c>
    </row>
    <row r="535" spans="1:28" ht="30" outlineLevel="2" x14ac:dyDescent="0.25">
      <c r="A535" s="15" t="s">
        <v>198</v>
      </c>
      <c r="B535" s="16" t="s">
        <v>30</v>
      </c>
      <c r="C535" s="16" t="s">
        <v>124</v>
      </c>
      <c r="D535" s="16" t="s">
        <v>131</v>
      </c>
      <c r="E535" s="16"/>
      <c r="F535" s="16">
        <v>280</v>
      </c>
      <c r="G535" s="16">
        <v>2210</v>
      </c>
      <c r="H535" s="16">
        <v>3480</v>
      </c>
      <c r="I535" s="17" t="s">
        <v>132</v>
      </c>
      <c r="J535" s="19">
        <v>1197025</v>
      </c>
      <c r="K535" s="19">
        <v>1197025</v>
      </c>
      <c r="L535" s="19">
        <v>0</v>
      </c>
      <c r="M535" s="19">
        <v>0</v>
      </c>
      <c r="N535" s="19">
        <v>0</v>
      </c>
      <c r="O535" s="19">
        <v>1197025</v>
      </c>
      <c r="P535" s="19">
        <v>1072175</v>
      </c>
      <c r="Q535" s="19">
        <v>0</v>
      </c>
      <c r="R535" s="19">
        <v>0</v>
      </c>
      <c r="S535" s="19">
        <v>0</v>
      </c>
      <c r="T535" s="19">
        <v>0</v>
      </c>
      <c r="U535" s="19">
        <v>124850</v>
      </c>
      <c r="V535" s="19">
        <v>124850</v>
      </c>
      <c r="W535" s="19">
        <v>0</v>
      </c>
      <c r="X535" s="19">
        <v>124850</v>
      </c>
      <c r="Y535" s="20">
        <f t="shared" si="32"/>
        <v>0</v>
      </c>
      <c r="Z535" s="20">
        <f t="shared" si="33"/>
        <v>0</v>
      </c>
      <c r="AA535" s="20">
        <f t="shared" si="35"/>
        <v>0.89569975564420123</v>
      </c>
      <c r="AB535" s="21">
        <f t="shared" si="34"/>
        <v>0.89569975564420123</v>
      </c>
    </row>
    <row r="536" spans="1:28" ht="30" outlineLevel="2" x14ac:dyDescent="0.25">
      <c r="A536" s="15" t="s">
        <v>312</v>
      </c>
      <c r="B536" s="16" t="s">
        <v>30</v>
      </c>
      <c r="C536" s="16" t="s">
        <v>124</v>
      </c>
      <c r="D536" s="16" t="s">
        <v>131</v>
      </c>
      <c r="E536" s="16"/>
      <c r="F536" s="16">
        <v>280</v>
      </c>
      <c r="G536" s="16">
        <v>2210</v>
      </c>
      <c r="H536" s="16">
        <v>3480</v>
      </c>
      <c r="I536" s="17" t="s">
        <v>132</v>
      </c>
      <c r="J536" s="19">
        <v>2476900</v>
      </c>
      <c r="K536" s="19">
        <v>2476900</v>
      </c>
      <c r="L536" s="19">
        <v>0</v>
      </c>
      <c r="M536" s="19">
        <v>-312000</v>
      </c>
      <c r="N536" s="19">
        <v>0</v>
      </c>
      <c r="O536" s="19">
        <v>2164900</v>
      </c>
      <c r="P536" s="19">
        <v>2164690</v>
      </c>
      <c r="Q536" s="19">
        <v>0</v>
      </c>
      <c r="R536" s="19">
        <v>0</v>
      </c>
      <c r="S536" s="19">
        <v>0</v>
      </c>
      <c r="T536" s="19">
        <v>0</v>
      </c>
      <c r="U536" s="19">
        <v>210</v>
      </c>
      <c r="V536" s="19">
        <v>312210</v>
      </c>
      <c r="W536" s="19">
        <v>0</v>
      </c>
      <c r="X536" s="19">
        <v>210</v>
      </c>
      <c r="Y536" s="20">
        <f t="shared" si="32"/>
        <v>0</v>
      </c>
      <c r="Z536" s="20">
        <f t="shared" si="33"/>
        <v>0</v>
      </c>
      <c r="AA536" s="20">
        <f t="shared" si="35"/>
        <v>0.99990299782899905</v>
      </c>
      <c r="AB536" s="21">
        <f t="shared" si="34"/>
        <v>0.99990299782899905</v>
      </c>
    </row>
    <row r="537" spans="1:28" outlineLevel="1" x14ac:dyDescent="0.25">
      <c r="A537" s="37"/>
      <c r="B537" s="37"/>
      <c r="C537" s="37"/>
      <c r="D537" s="45" t="s">
        <v>554</v>
      </c>
      <c r="E537" s="37"/>
      <c r="F537" s="37"/>
      <c r="G537" s="37"/>
      <c r="H537" s="37"/>
      <c r="I537" s="38"/>
      <c r="J537" s="39">
        <f>SUBTOTAL(9,J534:J536)</f>
        <v>6124325</v>
      </c>
      <c r="K537" s="40">
        <f>SUBTOTAL(9,K534:K536)</f>
        <v>6124325</v>
      </c>
      <c r="L537" s="40">
        <f>SUBTOTAL(9,L534:L536)</f>
        <v>0</v>
      </c>
      <c r="M537" s="40">
        <f>SUBTOTAL(9,M534:M536)</f>
        <v>-312000</v>
      </c>
      <c r="N537" s="40">
        <f>SUBTOTAL(9,N534:N536)</f>
        <v>0</v>
      </c>
      <c r="O537" s="40">
        <f>SUBTOTAL(9,O534:O536)</f>
        <v>5812325</v>
      </c>
      <c r="P537" s="40">
        <f>SUBTOTAL(9,P534:P536)</f>
        <v>3236865</v>
      </c>
      <c r="Q537" s="40">
        <f>SUBTOTAL(9,Q534:Q536)</f>
        <v>0</v>
      </c>
      <c r="R537" s="40">
        <f>SUBTOTAL(9,R534:R536)</f>
        <v>0</v>
      </c>
      <c r="S537" s="40">
        <f>SUBTOTAL(9,S534:S536)</f>
        <v>180800</v>
      </c>
      <c r="T537" s="40">
        <f>SUBTOTAL(9,T534:T536)</f>
        <v>180800</v>
      </c>
      <c r="U537" s="40">
        <f>SUBTOTAL(9,U534:U536)</f>
        <v>2394660</v>
      </c>
      <c r="V537" s="40">
        <f>SUBTOTAL(9,V534:V536)</f>
        <v>2706660</v>
      </c>
      <c r="W537" s="40">
        <f>SUBTOTAL(9,W534:W536)</f>
        <v>0</v>
      </c>
      <c r="X537" s="40">
        <f>SUBTOTAL(9,X534:X536)</f>
        <v>2394660</v>
      </c>
      <c r="Y537" s="41">
        <f t="shared" si="32"/>
        <v>2.9521620750041843E-2</v>
      </c>
      <c r="Z537" s="41">
        <f t="shared" si="33"/>
        <v>3.1106312878237195E-2</v>
      </c>
      <c r="AA537" s="41">
        <f t="shared" si="35"/>
        <v>0.55689676678437627</v>
      </c>
      <c r="AB537" s="41">
        <f t="shared" si="34"/>
        <v>0.58800307966261345</v>
      </c>
    </row>
    <row r="538" spans="1:28" ht="30" outlineLevel="2" x14ac:dyDescent="0.25">
      <c r="A538" s="15" t="s">
        <v>262</v>
      </c>
      <c r="B538" s="16" t="s">
        <v>264</v>
      </c>
      <c r="C538" s="16" t="s">
        <v>124</v>
      </c>
      <c r="D538" s="16" t="s">
        <v>269</v>
      </c>
      <c r="E538" s="16"/>
      <c r="F538" s="16">
        <v>280</v>
      </c>
      <c r="G538" s="16">
        <v>2210</v>
      </c>
      <c r="H538" s="16">
        <v>3480</v>
      </c>
      <c r="I538" s="17" t="s">
        <v>270</v>
      </c>
      <c r="J538" s="19">
        <v>301200000</v>
      </c>
      <c r="K538" s="19">
        <v>300671295.60000002</v>
      </c>
      <c r="L538" s="19">
        <v>0</v>
      </c>
      <c r="M538" s="19">
        <v>0</v>
      </c>
      <c r="N538" s="19">
        <v>0</v>
      </c>
      <c r="O538" s="19">
        <v>300671295.60000002</v>
      </c>
      <c r="P538" s="19">
        <v>256291630</v>
      </c>
      <c r="Q538" s="19">
        <v>1331592</v>
      </c>
      <c r="R538" s="19">
        <v>0</v>
      </c>
      <c r="S538" s="19">
        <v>0</v>
      </c>
      <c r="T538" s="19">
        <v>0</v>
      </c>
      <c r="U538" s="19">
        <v>43048073.600000001</v>
      </c>
      <c r="V538" s="19">
        <v>43048073.600000001</v>
      </c>
      <c r="W538" s="19">
        <v>0</v>
      </c>
      <c r="X538" s="19">
        <v>43048073.600000024</v>
      </c>
      <c r="Y538" s="20">
        <f t="shared" si="32"/>
        <v>0</v>
      </c>
      <c r="Z538" s="20">
        <f t="shared" si="33"/>
        <v>0</v>
      </c>
      <c r="AA538" s="20">
        <f t="shared" si="35"/>
        <v>0.85682679314599652</v>
      </c>
      <c r="AB538" s="21">
        <f t="shared" si="34"/>
        <v>0.85682679314599652</v>
      </c>
    </row>
    <row r="539" spans="1:28" ht="30" outlineLevel="2" x14ac:dyDescent="0.25">
      <c r="A539" s="15" t="s">
        <v>262</v>
      </c>
      <c r="B539" s="16" t="s">
        <v>288</v>
      </c>
      <c r="C539" s="16" t="s">
        <v>124</v>
      </c>
      <c r="D539" s="16" t="s">
        <v>269</v>
      </c>
      <c r="E539" s="16"/>
      <c r="F539" s="16">
        <v>280</v>
      </c>
      <c r="G539" s="16">
        <v>2210</v>
      </c>
      <c r="H539" s="16">
        <v>3480</v>
      </c>
      <c r="I539" s="17" t="s">
        <v>270</v>
      </c>
      <c r="J539" s="19">
        <v>0</v>
      </c>
      <c r="K539" s="19">
        <v>30956915</v>
      </c>
      <c r="L539" s="19">
        <v>0</v>
      </c>
      <c r="M539" s="19">
        <v>0</v>
      </c>
      <c r="N539" s="19">
        <v>0</v>
      </c>
      <c r="O539" s="19">
        <v>30956915</v>
      </c>
      <c r="P539" s="19">
        <v>0</v>
      </c>
      <c r="Q539" s="19">
        <v>0</v>
      </c>
      <c r="R539" s="19">
        <v>0</v>
      </c>
      <c r="S539" s="19">
        <v>30956915</v>
      </c>
      <c r="T539" s="19">
        <v>0</v>
      </c>
      <c r="U539" s="19">
        <v>0</v>
      </c>
      <c r="V539" s="19">
        <v>0</v>
      </c>
      <c r="W539" s="19">
        <v>0</v>
      </c>
      <c r="X539" s="19">
        <v>0</v>
      </c>
      <c r="Y539" s="20">
        <f t="shared" si="32"/>
        <v>1</v>
      </c>
      <c r="Z539" s="20">
        <f t="shared" si="33"/>
        <v>1</v>
      </c>
      <c r="AA539" s="20">
        <f t="shared" si="35"/>
        <v>0</v>
      </c>
      <c r="AB539" s="21">
        <f t="shared" si="34"/>
        <v>1</v>
      </c>
    </row>
    <row r="540" spans="1:28" ht="30" outlineLevel="2" x14ac:dyDescent="0.25">
      <c r="A540" s="15" t="s">
        <v>295</v>
      </c>
      <c r="B540" s="16" t="s">
        <v>30</v>
      </c>
      <c r="C540" s="16" t="s">
        <v>124</v>
      </c>
      <c r="D540" s="16" t="s">
        <v>269</v>
      </c>
      <c r="E540" s="16"/>
      <c r="F540" s="16">
        <v>280</v>
      </c>
      <c r="G540" s="16">
        <v>2210</v>
      </c>
      <c r="H540" s="16">
        <v>3480</v>
      </c>
      <c r="I540" s="17" t="s">
        <v>270</v>
      </c>
      <c r="J540" s="19">
        <v>2170658187</v>
      </c>
      <c r="K540" s="19">
        <v>2170658187</v>
      </c>
      <c r="L540" s="19">
        <v>0</v>
      </c>
      <c r="M540" s="19">
        <v>0</v>
      </c>
      <c r="N540" s="19">
        <v>0</v>
      </c>
      <c r="O540" s="19">
        <v>2170658187</v>
      </c>
      <c r="P540" s="19">
        <v>1835203285</v>
      </c>
      <c r="Q540" s="19">
        <v>211765410.83000001</v>
      </c>
      <c r="R540" s="19">
        <v>0</v>
      </c>
      <c r="S540" s="19">
        <v>94143077.920000002</v>
      </c>
      <c r="T540" s="19">
        <v>94143077.920000002</v>
      </c>
      <c r="U540" s="19">
        <v>29546413.25</v>
      </c>
      <c r="V540" s="19">
        <v>29546413.25</v>
      </c>
      <c r="W540" s="19">
        <v>0</v>
      </c>
      <c r="X540" s="19">
        <v>29546413.249999985</v>
      </c>
      <c r="Y540" s="20">
        <f t="shared" si="32"/>
        <v>4.3370752006842796E-2</v>
      </c>
      <c r="Z540" s="20">
        <f t="shared" si="33"/>
        <v>4.3370752006842796E-2</v>
      </c>
      <c r="AA540" s="20">
        <f t="shared" si="35"/>
        <v>0.94301751795341504</v>
      </c>
      <c r="AB540" s="21">
        <f t="shared" si="34"/>
        <v>0.98638826996025786</v>
      </c>
    </row>
    <row r="541" spans="1:28" ht="30" outlineLevel="2" x14ac:dyDescent="0.25">
      <c r="A541" s="15" t="s">
        <v>303</v>
      </c>
      <c r="B541" s="16" t="s">
        <v>30</v>
      </c>
      <c r="C541" s="16" t="s">
        <v>124</v>
      </c>
      <c r="D541" s="16" t="s">
        <v>269</v>
      </c>
      <c r="E541" s="16"/>
      <c r="F541" s="16">
        <v>280</v>
      </c>
      <c r="G541" s="16">
        <v>2210</v>
      </c>
      <c r="H541" s="16">
        <v>3480</v>
      </c>
      <c r="I541" s="17" t="s">
        <v>270</v>
      </c>
      <c r="J541" s="19">
        <v>1241000000</v>
      </c>
      <c r="K541" s="19">
        <v>1241000000</v>
      </c>
      <c r="L541" s="19">
        <v>0</v>
      </c>
      <c r="M541" s="19">
        <v>0</v>
      </c>
      <c r="N541" s="19">
        <v>0</v>
      </c>
      <c r="O541" s="19">
        <v>1241000000</v>
      </c>
      <c r="P541" s="19">
        <v>0</v>
      </c>
      <c r="Q541" s="19">
        <v>0</v>
      </c>
      <c r="R541" s="19">
        <v>0</v>
      </c>
      <c r="S541" s="19">
        <v>0</v>
      </c>
      <c r="T541" s="19">
        <v>0</v>
      </c>
      <c r="U541" s="19">
        <v>1241000000</v>
      </c>
      <c r="V541" s="19">
        <v>1241000000</v>
      </c>
      <c r="W541" s="19">
        <v>0</v>
      </c>
      <c r="X541" s="19">
        <v>1241000000</v>
      </c>
      <c r="Y541" s="20">
        <f t="shared" si="32"/>
        <v>0</v>
      </c>
      <c r="Z541" s="20">
        <f t="shared" si="33"/>
        <v>0</v>
      </c>
      <c r="AA541" s="20">
        <f t="shared" si="35"/>
        <v>0</v>
      </c>
      <c r="AB541" s="21">
        <f t="shared" si="34"/>
        <v>0</v>
      </c>
    </row>
    <row r="542" spans="1:28" outlineLevel="1" x14ac:dyDescent="0.25">
      <c r="A542" s="37"/>
      <c r="B542" s="37"/>
      <c r="C542" s="37"/>
      <c r="D542" s="45" t="s">
        <v>555</v>
      </c>
      <c r="E542" s="37"/>
      <c r="F542" s="37"/>
      <c r="G542" s="37"/>
      <c r="H542" s="37"/>
      <c r="I542" s="38"/>
      <c r="J542" s="39">
        <f>SUBTOTAL(9,J538:J541)</f>
        <v>3712858187</v>
      </c>
      <c r="K542" s="40">
        <f>SUBTOTAL(9,K538:K541)</f>
        <v>3743286397.5999999</v>
      </c>
      <c r="L542" s="40">
        <f>SUBTOTAL(9,L538:L541)</f>
        <v>0</v>
      </c>
      <c r="M542" s="40">
        <f>SUBTOTAL(9,M538:M541)</f>
        <v>0</v>
      </c>
      <c r="N542" s="40">
        <f>SUBTOTAL(9,N538:N541)</f>
        <v>0</v>
      </c>
      <c r="O542" s="40">
        <f>SUBTOTAL(9,O538:O541)</f>
        <v>3743286397.5999999</v>
      </c>
      <c r="P542" s="40">
        <f>SUBTOTAL(9,P538:P541)</f>
        <v>2091494915</v>
      </c>
      <c r="Q542" s="40">
        <f>SUBTOTAL(9,Q538:Q541)</f>
        <v>213097002.83000001</v>
      </c>
      <c r="R542" s="40">
        <f>SUBTOTAL(9,R538:R541)</f>
        <v>0</v>
      </c>
      <c r="S542" s="40">
        <f>SUBTOTAL(9,S538:S541)</f>
        <v>125099992.92</v>
      </c>
      <c r="T542" s="40">
        <f>SUBTOTAL(9,T538:T541)</f>
        <v>94143077.920000002</v>
      </c>
      <c r="U542" s="40">
        <f>SUBTOTAL(9,U538:U541)</f>
        <v>1313594486.8499999</v>
      </c>
      <c r="V542" s="40">
        <f>SUBTOTAL(9,V538:V541)</f>
        <v>1313594486.8499999</v>
      </c>
      <c r="W542" s="40">
        <f>SUBTOTAL(9,W538:W541)</f>
        <v>0</v>
      </c>
      <c r="X542" s="40">
        <f>SUBTOTAL(9,X538:X541)</f>
        <v>1313594486.8499999</v>
      </c>
      <c r="Y542" s="41">
        <f t="shared" si="32"/>
        <v>3.3419829431220544E-2</v>
      </c>
      <c r="Z542" s="41">
        <f t="shared" si="33"/>
        <v>3.3419829431220544E-2</v>
      </c>
      <c r="AA542" s="41">
        <f t="shared" si="35"/>
        <v>0.61566005724477402</v>
      </c>
      <c r="AB542" s="41">
        <f t="shared" si="34"/>
        <v>0.64907988667599459</v>
      </c>
    </row>
    <row r="543" spans="1:28" ht="30" outlineLevel="2" x14ac:dyDescent="0.25">
      <c r="A543" s="15" t="s">
        <v>29</v>
      </c>
      <c r="B543" s="16" t="s">
        <v>30</v>
      </c>
      <c r="C543" s="16" t="s">
        <v>124</v>
      </c>
      <c r="D543" s="16" t="s">
        <v>133</v>
      </c>
      <c r="E543" s="16"/>
      <c r="F543" s="16">
        <v>280</v>
      </c>
      <c r="G543" s="16">
        <v>2210</v>
      </c>
      <c r="H543" s="16">
        <v>3480</v>
      </c>
      <c r="I543" s="17" t="s">
        <v>134</v>
      </c>
      <c r="J543" s="19">
        <v>741838</v>
      </c>
      <c r="K543" s="19">
        <v>741838</v>
      </c>
      <c r="L543" s="19">
        <v>0</v>
      </c>
      <c r="M543" s="19">
        <v>0</v>
      </c>
      <c r="N543" s="19">
        <v>0</v>
      </c>
      <c r="O543" s="19">
        <v>741838</v>
      </c>
      <c r="P543" s="19">
        <v>0</v>
      </c>
      <c r="Q543" s="19">
        <v>0</v>
      </c>
      <c r="R543" s="19">
        <v>0</v>
      </c>
      <c r="S543" s="19">
        <v>0</v>
      </c>
      <c r="T543" s="19">
        <v>0</v>
      </c>
      <c r="U543" s="19">
        <v>741838</v>
      </c>
      <c r="V543" s="19">
        <v>741838</v>
      </c>
      <c r="W543" s="19">
        <v>0</v>
      </c>
      <c r="X543" s="19">
        <v>741838</v>
      </c>
      <c r="Y543" s="20">
        <f t="shared" si="32"/>
        <v>0</v>
      </c>
      <c r="Z543" s="20">
        <f t="shared" si="33"/>
        <v>0</v>
      </c>
      <c r="AA543" s="20">
        <f t="shared" si="35"/>
        <v>0</v>
      </c>
      <c r="AB543" s="21">
        <f t="shared" si="34"/>
        <v>0</v>
      </c>
    </row>
    <row r="544" spans="1:28" ht="30" outlineLevel="2" x14ac:dyDescent="0.25">
      <c r="A544" s="15" t="s">
        <v>198</v>
      </c>
      <c r="B544" s="16" t="s">
        <v>30</v>
      </c>
      <c r="C544" s="16" t="s">
        <v>124</v>
      </c>
      <c r="D544" s="16" t="s">
        <v>133</v>
      </c>
      <c r="E544" s="16"/>
      <c r="F544" s="16">
        <v>280</v>
      </c>
      <c r="G544" s="16">
        <v>2210</v>
      </c>
      <c r="H544" s="16">
        <v>3480</v>
      </c>
      <c r="I544" s="17" t="s">
        <v>134</v>
      </c>
      <c r="J544" s="19">
        <v>31600000</v>
      </c>
      <c r="K544" s="19">
        <v>31600000</v>
      </c>
      <c r="L544" s="19">
        <v>0</v>
      </c>
      <c r="M544" s="19">
        <v>0</v>
      </c>
      <c r="N544" s="19">
        <v>0</v>
      </c>
      <c r="O544" s="19">
        <v>31600000</v>
      </c>
      <c r="P544" s="19">
        <v>394918</v>
      </c>
      <c r="Q544" s="19">
        <v>0</v>
      </c>
      <c r="R544" s="19">
        <v>0</v>
      </c>
      <c r="S544" s="19">
        <v>0</v>
      </c>
      <c r="T544" s="19">
        <v>0</v>
      </c>
      <c r="U544" s="19">
        <v>31205082</v>
      </c>
      <c r="V544" s="19">
        <v>31205082</v>
      </c>
      <c r="W544" s="19">
        <v>0</v>
      </c>
      <c r="X544" s="19">
        <v>31205082</v>
      </c>
      <c r="Y544" s="20">
        <f t="shared" si="32"/>
        <v>0</v>
      </c>
      <c r="Z544" s="20">
        <f t="shared" si="33"/>
        <v>0</v>
      </c>
      <c r="AA544" s="20">
        <f t="shared" si="35"/>
        <v>1.2497405063291139E-2</v>
      </c>
      <c r="AB544" s="21">
        <f t="shared" si="34"/>
        <v>1.2497405063291139E-2</v>
      </c>
    </row>
    <row r="545" spans="1:28" ht="30" outlineLevel="2" x14ac:dyDescent="0.25">
      <c r="A545" s="15" t="s">
        <v>262</v>
      </c>
      <c r="B545" s="16" t="s">
        <v>288</v>
      </c>
      <c r="C545" s="16" t="s">
        <v>124</v>
      </c>
      <c r="D545" s="16" t="s">
        <v>133</v>
      </c>
      <c r="E545" s="16"/>
      <c r="F545" s="16">
        <v>280</v>
      </c>
      <c r="G545" s="16">
        <v>2210</v>
      </c>
      <c r="H545" s="16">
        <v>3480</v>
      </c>
      <c r="I545" s="17" t="s">
        <v>134</v>
      </c>
      <c r="J545" s="19">
        <v>45000</v>
      </c>
      <c r="K545" s="19">
        <v>0</v>
      </c>
      <c r="L545" s="19">
        <v>0</v>
      </c>
      <c r="M545" s="19">
        <v>0</v>
      </c>
      <c r="N545" s="19">
        <v>0</v>
      </c>
      <c r="O545" s="19">
        <v>0</v>
      </c>
      <c r="P545" s="19">
        <v>0</v>
      </c>
      <c r="Q545" s="19">
        <v>0</v>
      </c>
      <c r="R545" s="19">
        <v>0</v>
      </c>
      <c r="S545" s="19">
        <v>0</v>
      </c>
      <c r="T545" s="19">
        <v>0</v>
      </c>
      <c r="U545" s="19">
        <v>0</v>
      </c>
      <c r="V545" s="19">
        <v>0</v>
      </c>
      <c r="W545" s="19">
        <v>0</v>
      </c>
      <c r="X545" s="19">
        <v>0</v>
      </c>
      <c r="Y545" s="20">
        <f t="shared" si="32"/>
        <v>0</v>
      </c>
      <c r="Z545" s="20">
        <f t="shared" si="33"/>
        <v>0</v>
      </c>
      <c r="AA545" s="20">
        <v>0</v>
      </c>
      <c r="AB545" s="21">
        <f t="shared" si="34"/>
        <v>0</v>
      </c>
    </row>
    <row r="546" spans="1:28" ht="30" outlineLevel="2" x14ac:dyDescent="0.25">
      <c r="A546" s="15" t="s">
        <v>312</v>
      </c>
      <c r="B546" s="16" t="s">
        <v>30</v>
      </c>
      <c r="C546" s="16" t="s">
        <v>124</v>
      </c>
      <c r="D546" s="16" t="s">
        <v>133</v>
      </c>
      <c r="E546" s="16"/>
      <c r="F546" s="16">
        <v>280</v>
      </c>
      <c r="G546" s="16">
        <v>2210</v>
      </c>
      <c r="H546" s="16">
        <v>3480</v>
      </c>
      <c r="I546" s="17" t="s">
        <v>134</v>
      </c>
      <c r="J546" s="19">
        <v>41292903</v>
      </c>
      <c r="K546" s="19">
        <v>41292903</v>
      </c>
      <c r="L546" s="19">
        <v>0</v>
      </c>
      <c r="M546" s="19">
        <v>0</v>
      </c>
      <c r="N546" s="19">
        <v>0</v>
      </c>
      <c r="O546" s="19">
        <v>41292903</v>
      </c>
      <c r="P546" s="19">
        <v>0</v>
      </c>
      <c r="Q546" s="19">
        <v>0</v>
      </c>
      <c r="R546" s="19">
        <v>0</v>
      </c>
      <c r="S546" s="19">
        <v>2323817</v>
      </c>
      <c r="T546" s="19">
        <v>2323817</v>
      </c>
      <c r="U546" s="19">
        <v>38969086</v>
      </c>
      <c r="V546" s="19">
        <v>38969086</v>
      </c>
      <c r="W546" s="19">
        <v>0</v>
      </c>
      <c r="X546" s="19">
        <v>38969086</v>
      </c>
      <c r="Y546" s="20">
        <f t="shared" si="32"/>
        <v>5.6276425999886713E-2</v>
      </c>
      <c r="Z546" s="20">
        <f t="shared" si="33"/>
        <v>5.6276425999886713E-2</v>
      </c>
      <c r="AA546" s="20">
        <f t="shared" si="35"/>
        <v>0</v>
      </c>
      <c r="AB546" s="21">
        <f t="shared" si="34"/>
        <v>5.6276425999886713E-2</v>
      </c>
    </row>
    <row r="547" spans="1:28" outlineLevel="1" x14ac:dyDescent="0.25">
      <c r="A547" s="37"/>
      <c r="B547" s="37"/>
      <c r="C547" s="37"/>
      <c r="D547" s="45" t="s">
        <v>556</v>
      </c>
      <c r="E547" s="37"/>
      <c r="F547" s="37"/>
      <c r="G547" s="37"/>
      <c r="H547" s="37"/>
      <c r="I547" s="38"/>
      <c r="J547" s="39">
        <f>SUBTOTAL(9,J543:J546)</f>
        <v>73679741</v>
      </c>
      <c r="K547" s="40">
        <f>SUBTOTAL(9,K543:K546)</f>
        <v>73634741</v>
      </c>
      <c r="L547" s="40">
        <f>SUBTOTAL(9,L543:L546)</f>
        <v>0</v>
      </c>
      <c r="M547" s="40">
        <f>SUBTOTAL(9,M543:M546)</f>
        <v>0</v>
      </c>
      <c r="N547" s="40">
        <f>SUBTOTAL(9,N543:N546)</f>
        <v>0</v>
      </c>
      <c r="O547" s="40">
        <f>SUBTOTAL(9,O543:O546)</f>
        <v>73634741</v>
      </c>
      <c r="P547" s="40">
        <f>SUBTOTAL(9,P543:P546)</f>
        <v>394918</v>
      </c>
      <c r="Q547" s="40">
        <f>SUBTOTAL(9,Q543:Q546)</f>
        <v>0</v>
      </c>
      <c r="R547" s="40">
        <f>SUBTOTAL(9,R543:R546)</f>
        <v>0</v>
      </c>
      <c r="S547" s="40">
        <f>SUBTOTAL(9,S543:S546)</f>
        <v>2323817</v>
      </c>
      <c r="T547" s="40">
        <f>SUBTOTAL(9,T543:T546)</f>
        <v>2323817</v>
      </c>
      <c r="U547" s="40">
        <f>SUBTOTAL(9,U543:U546)</f>
        <v>70916006</v>
      </c>
      <c r="V547" s="40">
        <f>SUBTOTAL(9,V543:V546)</f>
        <v>70916006</v>
      </c>
      <c r="W547" s="40">
        <f>SUBTOTAL(9,W543:W546)</f>
        <v>0</v>
      </c>
      <c r="X547" s="40">
        <f>SUBTOTAL(9,X543:X546)</f>
        <v>70916006</v>
      </c>
      <c r="Y547" s="41">
        <f t="shared" si="32"/>
        <v>3.1558704063344233E-2</v>
      </c>
      <c r="Z547" s="41">
        <f t="shared" si="33"/>
        <v>3.1558704063344233E-2</v>
      </c>
      <c r="AA547" s="41">
        <f t="shared" si="35"/>
        <v>5.3632021330800904E-3</v>
      </c>
      <c r="AB547" s="41">
        <f t="shared" si="34"/>
        <v>3.6921906196424326E-2</v>
      </c>
    </row>
    <row r="548" spans="1:28" ht="60" outlineLevel="2" x14ac:dyDescent="0.25">
      <c r="A548" s="15" t="s">
        <v>295</v>
      </c>
      <c r="B548" s="16" t="s">
        <v>30</v>
      </c>
      <c r="C548" s="16" t="s">
        <v>124</v>
      </c>
      <c r="D548" s="16" t="s">
        <v>297</v>
      </c>
      <c r="E548" s="16"/>
      <c r="F548" s="16">
        <v>280</v>
      </c>
      <c r="G548" s="16">
        <v>2110</v>
      </c>
      <c r="H548" s="16">
        <v>3480</v>
      </c>
      <c r="I548" s="17" t="s">
        <v>298</v>
      </c>
      <c r="J548" s="19">
        <v>4000000000</v>
      </c>
      <c r="K548" s="19">
        <v>4000000000</v>
      </c>
      <c r="L548" s="19">
        <v>0</v>
      </c>
      <c r="M548" s="19">
        <v>0</v>
      </c>
      <c r="N548" s="19">
        <v>0</v>
      </c>
      <c r="O548" s="19">
        <v>4000000000</v>
      </c>
      <c r="P548" s="19">
        <v>0</v>
      </c>
      <c r="Q548" s="19">
        <v>653449328.38</v>
      </c>
      <c r="R548" s="19">
        <v>0</v>
      </c>
      <c r="S548" s="19">
        <v>83243042.290000007</v>
      </c>
      <c r="T548" s="19">
        <v>55868042.289999999</v>
      </c>
      <c r="U548" s="19">
        <v>3263307629.3299999</v>
      </c>
      <c r="V548" s="19">
        <v>3263307629.3299999</v>
      </c>
      <c r="W548" s="19">
        <v>0</v>
      </c>
      <c r="X548" s="19">
        <v>3263307629.3299999</v>
      </c>
      <c r="Y548" s="20">
        <f t="shared" si="32"/>
        <v>2.0810760572500003E-2</v>
      </c>
      <c r="Z548" s="20">
        <f t="shared" si="33"/>
        <v>2.0810760572500003E-2</v>
      </c>
      <c r="AA548" s="20">
        <f t="shared" si="35"/>
        <v>0.16336233209500001</v>
      </c>
      <c r="AB548" s="21">
        <f t="shared" si="34"/>
        <v>0.18417309266750001</v>
      </c>
    </row>
    <row r="549" spans="1:28" outlineLevel="1" x14ac:dyDescent="0.25">
      <c r="A549" s="37"/>
      <c r="B549" s="37"/>
      <c r="C549" s="37"/>
      <c r="D549" s="45" t="s">
        <v>557</v>
      </c>
      <c r="E549" s="37"/>
      <c r="F549" s="37"/>
      <c r="G549" s="37"/>
      <c r="H549" s="37"/>
      <c r="I549" s="38"/>
      <c r="J549" s="39">
        <f>SUBTOTAL(9,J548:J548)</f>
        <v>4000000000</v>
      </c>
      <c r="K549" s="40">
        <f>SUBTOTAL(9,K548:K548)</f>
        <v>4000000000</v>
      </c>
      <c r="L549" s="40">
        <f>SUBTOTAL(9,L548:L548)</f>
        <v>0</v>
      </c>
      <c r="M549" s="40">
        <f>SUBTOTAL(9,M548:M548)</f>
        <v>0</v>
      </c>
      <c r="N549" s="40">
        <f>SUBTOTAL(9,N548:N548)</f>
        <v>0</v>
      </c>
      <c r="O549" s="40">
        <f>SUBTOTAL(9,O548:O548)</f>
        <v>4000000000</v>
      </c>
      <c r="P549" s="40">
        <f>SUBTOTAL(9,P548:P548)</f>
        <v>0</v>
      </c>
      <c r="Q549" s="40">
        <f>SUBTOTAL(9,Q548:Q548)</f>
        <v>653449328.38</v>
      </c>
      <c r="R549" s="40">
        <f>SUBTOTAL(9,R548:R548)</f>
        <v>0</v>
      </c>
      <c r="S549" s="40">
        <f>SUBTOTAL(9,S548:S548)</f>
        <v>83243042.290000007</v>
      </c>
      <c r="T549" s="40">
        <f>SUBTOTAL(9,T548:T548)</f>
        <v>55868042.289999999</v>
      </c>
      <c r="U549" s="40">
        <f>SUBTOTAL(9,U548:U548)</f>
        <v>3263307629.3299999</v>
      </c>
      <c r="V549" s="40">
        <f>SUBTOTAL(9,V548:V548)</f>
        <v>3263307629.3299999</v>
      </c>
      <c r="W549" s="40">
        <f>SUBTOTAL(9,W548:W548)</f>
        <v>0</v>
      </c>
      <c r="X549" s="40">
        <f>SUBTOTAL(9,X548:X548)</f>
        <v>3263307629.3299999</v>
      </c>
      <c r="Y549" s="41">
        <f t="shared" si="32"/>
        <v>2.0810760572500003E-2</v>
      </c>
      <c r="Z549" s="41">
        <f t="shared" si="33"/>
        <v>2.0810760572500003E-2</v>
      </c>
      <c r="AA549" s="41">
        <f t="shared" si="35"/>
        <v>0.16336233209500001</v>
      </c>
      <c r="AB549" s="41">
        <f t="shared" si="34"/>
        <v>0.18417309266750001</v>
      </c>
    </row>
    <row r="550" spans="1:28" outlineLevel="2" x14ac:dyDescent="0.25">
      <c r="A550" s="15" t="s">
        <v>29</v>
      </c>
      <c r="B550" s="16" t="s">
        <v>30</v>
      </c>
      <c r="C550" s="16" t="s">
        <v>124</v>
      </c>
      <c r="D550" s="16" t="s">
        <v>135</v>
      </c>
      <c r="E550" s="16"/>
      <c r="F550" s="16">
        <v>280</v>
      </c>
      <c r="G550" s="16">
        <v>2240</v>
      </c>
      <c r="H550" s="16">
        <v>3480</v>
      </c>
      <c r="I550" s="17" t="s">
        <v>136</v>
      </c>
      <c r="J550" s="19">
        <v>174357051</v>
      </c>
      <c r="K550" s="19">
        <v>174357051</v>
      </c>
      <c r="L550" s="19">
        <v>0</v>
      </c>
      <c r="M550" s="19">
        <v>0</v>
      </c>
      <c r="N550" s="19">
        <v>0</v>
      </c>
      <c r="O550" s="19">
        <v>174357051</v>
      </c>
      <c r="P550" s="19">
        <v>0</v>
      </c>
      <c r="Q550" s="19">
        <v>2119069.33</v>
      </c>
      <c r="R550" s="19">
        <v>0</v>
      </c>
      <c r="S550" s="19">
        <v>0</v>
      </c>
      <c r="T550" s="19">
        <v>0</v>
      </c>
      <c r="U550" s="19">
        <v>172237981.66999999</v>
      </c>
      <c r="V550" s="19">
        <v>172237981.66999999</v>
      </c>
      <c r="W550" s="19">
        <v>0</v>
      </c>
      <c r="X550" s="19">
        <v>172237981.66999999</v>
      </c>
      <c r="Y550" s="20">
        <f t="shared" si="32"/>
        <v>0</v>
      </c>
      <c r="Z550" s="20">
        <f t="shared" si="33"/>
        <v>0</v>
      </c>
      <c r="AA550" s="20">
        <f t="shared" si="35"/>
        <v>1.2153619930174204E-2</v>
      </c>
      <c r="AB550" s="21">
        <f t="shared" si="34"/>
        <v>1.2153619930174204E-2</v>
      </c>
    </row>
    <row r="551" spans="1:28" outlineLevel="2" x14ac:dyDescent="0.25">
      <c r="A551" s="15" t="s">
        <v>198</v>
      </c>
      <c r="B551" s="16" t="s">
        <v>30</v>
      </c>
      <c r="C551" s="16" t="s">
        <v>124</v>
      </c>
      <c r="D551" s="16" t="s">
        <v>135</v>
      </c>
      <c r="E551" s="16"/>
      <c r="F551" s="16">
        <v>280</v>
      </c>
      <c r="G551" s="16">
        <v>2240</v>
      </c>
      <c r="H551" s="16">
        <v>3480</v>
      </c>
      <c r="I551" s="17" t="s">
        <v>136</v>
      </c>
      <c r="J551" s="19">
        <v>6000000</v>
      </c>
      <c r="K551" s="19">
        <v>6000000</v>
      </c>
      <c r="L551" s="19">
        <v>0</v>
      </c>
      <c r="M551" s="19">
        <v>0</v>
      </c>
      <c r="N551" s="19">
        <v>0</v>
      </c>
      <c r="O551" s="19">
        <v>6000000</v>
      </c>
      <c r="P551" s="19">
        <v>0</v>
      </c>
      <c r="Q551" s="19">
        <v>0</v>
      </c>
      <c r="R551" s="19">
        <v>0</v>
      </c>
      <c r="S551" s="19">
        <v>0</v>
      </c>
      <c r="T551" s="19">
        <v>0</v>
      </c>
      <c r="U551" s="19">
        <v>6000000</v>
      </c>
      <c r="V551" s="19">
        <v>6000000</v>
      </c>
      <c r="W551" s="19">
        <v>0</v>
      </c>
      <c r="X551" s="19">
        <v>6000000</v>
      </c>
      <c r="Y551" s="20">
        <f t="shared" si="32"/>
        <v>0</v>
      </c>
      <c r="Z551" s="20">
        <f t="shared" si="33"/>
        <v>0</v>
      </c>
      <c r="AA551" s="20">
        <f t="shared" si="35"/>
        <v>0</v>
      </c>
      <c r="AB551" s="21">
        <f t="shared" si="34"/>
        <v>0</v>
      </c>
    </row>
    <row r="552" spans="1:28" outlineLevel="2" x14ac:dyDescent="0.25">
      <c r="A552" s="15" t="s">
        <v>262</v>
      </c>
      <c r="B552" s="16" t="s">
        <v>263</v>
      </c>
      <c r="C552" s="16" t="s">
        <v>124</v>
      </c>
      <c r="D552" s="16" t="s">
        <v>135</v>
      </c>
      <c r="E552" s="16"/>
      <c r="F552" s="16">
        <v>280</v>
      </c>
      <c r="G552" s="16">
        <v>2240</v>
      </c>
      <c r="H552" s="16">
        <v>3480</v>
      </c>
      <c r="I552" s="17" t="s">
        <v>136</v>
      </c>
      <c r="J552" s="19">
        <v>150000</v>
      </c>
      <c r="K552" s="19">
        <v>150000</v>
      </c>
      <c r="L552" s="19">
        <v>0</v>
      </c>
      <c r="M552" s="19">
        <v>0</v>
      </c>
      <c r="N552" s="19">
        <v>0</v>
      </c>
      <c r="O552" s="19">
        <v>150000</v>
      </c>
      <c r="P552" s="19">
        <v>0</v>
      </c>
      <c r="Q552" s="19">
        <v>0</v>
      </c>
      <c r="R552" s="19">
        <v>0</v>
      </c>
      <c r="S552" s="19">
        <v>0</v>
      </c>
      <c r="T552" s="19">
        <v>0</v>
      </c>
      <c r="U552" s="19">
        <v>150000</v>
      </c>
      <c r="V552" s="19">
        <v>150000</v>
      </c>
      <c r="W552" s="19">
        <v>0</v>
      </c>
      <c r="X552" s="19">
        <v>150000</v>
      </c>
      <c r="Y552" s="20">
        <f t="shared" si="32"/>
        <v>0</v>
      </c>
      <c r="Z552" s="20">
        <f t="shared" si="33"/>
        <v>0</v>
      </c>
      <c r="AA552" s="20">
        <f t="shared" si="35"/>
        <v>0</v>
      </c>
      <c r="AB552" s="21">
        <f t="shared" si="34"/>
        <v>0</v>
      </c>
    </row>
    <row r="553" spans="1:28" outlineLevel="2" x14ac:dyDescent="0.25">
      <c r="A553" s="15" t="s">
        <v>262</v>
      </c>
      <c r="B553" s="16" t="s">
        <v>264</v>
      </c>
      <c r="C553" s="16" t="s">
        <v>124</v>
      </c>
      <c r="D553" s="16" t="s">
        <v>135</v>
      </c>
      <c r="E553" s="16"/>
      <c r="F553" s="16">
        <v>280</v>
      </c>
      <c r="G553" s="16">
        <v>2240</v>
      </c>
      <c r="H553" s="16">
        <v>3480</v>
      </c>
      <c r="I553" s="17" t="s">
        <v>136</v>
      </c>
      <c r="J553" s="19">
        <v>230000000</v>
      </c>
      <c r="K553" s="19">
        <v>230000000</v>
      </c>
      <c r="L553" s="19">
        <v>0</v>
      </c>
      <c r="M553" s="19">
        <v>0</v>
      </c>
      <c r="N553" s="19">
        <v>0</v>
      </c>
      <c r="O553" s="19">
        <v>230000000</v>
      </c>
      <c r="P553" s="19">
        <v>0</v>
      </c>
      <c r="Q553" s="19">
        <v>188463620.00999999</v>
      </c>
      <c r="R553" s="19">
        <v>0</v>
      </c>
      <c r="S553" s="19">
        <v>0</v>
      </c>
      <c r="T553" s="19">
        <v>0</v>
      </c>
      <c r="U553" s="19">
        <v>41536379.990000002</v>
      </c>
      <c r="V553" s="19">
        <v>41536379.990000002</v>
      </c>
      <c r="W553" s="19">
        <v>0</v>
      </c>
      <c r="X553" s="19">
        <v>41536379.99000001</v>
      </c>
      <c r="Y553" s="20">
        <f t="shared" si="32"/>
        <v>0</v>
      </c>
      <c r="Z553" s="20">
        <f t="shared" si="33"/>
        <v>0</v>
      </c>
      <c r="AA553" s="20">
        <f t="shared" si="35"/>
        <v>0.8194070435217391</v>
      </c>
      <c r="AB553" s="21">
        <f t="shared" si="34"/>
        <v>0.8194070435217391</v>
      </c>
    </row>
    <row r="554" spans="1:28" outlineLevel="2" x14ac:dyDescent="0.25">
      <c r="A554" s="15" t="s">
        <v>262</v>
      </c>
      <c r="B554" s="16" t="s">
        <v>288</v>
      </c>
      <c r="C554" s="16" t="s">
        <v>124</v>
      </c>
      <c r="D554" s="16" t="s">
        <v>135</v>
      </c>
      <c r="E554" s="16"/>
      <c r="F554" s="16">
        <v>280</v>
      </c>
      <c r="G554" s="16">
        <v>2240</v>
      </c>
      <c r="H554" s="16">
        <v>3480</v>
      </c>
      <c r="I554" s="17" t="s">
        <v>136</v>
      </c>
      <c r="J554" s="19">
        <v>50562540</v>
      </c>
      <c r="K554" s="19">
        <v>42513325</v>
      </c>
      <c r="L554" s="19">
        <v>0</v>
      </c>
      <c r="M554" s="19">
        <v>0</v>
      </c>
      <c r="N554" s="19">
        <v>0</v>
      </c>
      <c r="O554" s="19">
        <v>42513325</v>
      </c>
      <c r="P554" s="19">
        <v>0</v>
      </c>
      <c r="Q554" s="19">
        <v>0</v>
      </c>
      <c r="R554" s="19">
        <v>0</v>
      </c>
      <c r="S554" s="19">
        <v>0</v>
      </c>
      <c r="T554" s="19">
        <v>0</v>
      </c>
      <c r="U554" s="19">
        <v>42513325</v>
      </c>
      <c r="V554" s="19">
        <v>42513325</v>
      </c>
      <c r="W554" s="19">
        <v>0</v>
      </c>
      <c r="X554" s="19">
        <v>42513325</v>
      </c>
      <c r="Y554" s="20">
        <f t="shared" si="32"/>
        <v>0</v>
      </c>
      <c r="Z554" s="20">
        <f t="shared" si="33"/>
        <v>0</v>
      </c>
      <c r="AA554" s="20">
        <f t="shared" si="35"/>
        <v>0</v>
      </c>
      <c r="AB554" s="21">
        <f t="shared" si="34"/>
        <v>0</v>
      </c>
    </row>
    <row r="555" spans="1:28" outlineLevel="2" x14ac:dyDescent="0.25">
      <c r="A555" s="15" t="s">
        <v>295</v>
      </c>
      <c r="B555" s="16" t="s">
        <v>30</v>
      </c>
      <c r="C555" s="16" t="s">
        <v>124</v>
      </c>
      <c r="D555" s="16" t="s">
        <v>135</v>
      </c>
      <c r="E555" s="16"/>
      <c r="F555" s="16">
        <v>280</v>
      </c>
      <c r="G555" s="16">
        <v>2240</v>
      </c>
      <c r="H555" s="16">
        <v>3480</v>
      </c>
      <c r="I555" s="17" t="s">
        <v>136</v>
      </c>
      <c r="J555" s="19">
        <v>125000000</v>
      </c>
      <c r="K555" s="19">
        <v>125000000</v>
      </c>
      <c r="L555" s="19">
        <v>0</v>
      </c>
      <c r="M555" s="19">
        <v>0</v>
      </c>
      <c r="N555" s="19">
        <v>0</v>
      </c>
      <c r="O555" s="19">
        <v>125000000</v>
      </c>
      <c r="P555" s="19">
        <v>89962769.739999995</v>
      </c>
      <c r="Q555" s="19">
        <v>0</v>
      </c>
      <c r="R555" s="19">
        <v>0</v>
      </c>
      <c r="S555" s="19">
        <v>0</v>
      </c>
      <c r="T555" s="19">
        <v>0</v>
      </c>
      <c r="U555" s="19">
        <v>35037230.259999998</v>
      </c>
      <c r="V555" s="19">
        <v>35037230.259999998</v>
      </c>
      <c r="W555" s="19">
        <v>0</v>
      </c>
      <c r="X555" s="19">
        <v>35037230.260000005</v>
      </c>
      <c r="Y555" s="20">
        <f t="shared" si="32"/>
        <v>0</v>
      </c>
      <c r="Z555" s="20">
        <f t="shared" si="33"/>
        <v>0</v>
      </c>
      <c r="AA555" s="20">
        <f t="shared" si="35"/>
        <v>0.71970215791999992</v>
      </c>
      <c r="AB555" s="21">
        <f t="shared" si="34"/>
        <v>0.71970215791999992</v>
      </c>
    </row>
    <row r="556" spans="1:28" outlineLevel="2" x14ac:dyDescent="0.25">
      <c r="A556" s="15" t="s">
        <v>303</v>
      </c>
      <c r="B556" s="16" t="s">
        <v>30</v>
      </c>
      <c r="C556" s="16" t="s">
        <v>124</v>
      </c>
      <c r="D556" s="16" t="s">
        <v>135</v>
      </c>
      <c r="E556" s="16"/>
      <c r="F556" s="16">
        <v>280</v>
      </c>
      <c r="G556" s="16">
        <v>2240</v>
      </c>
      <c r="H556" s="16">
        <v>3480</v>
      </c>
      <c r="I556" s="17" t="s">
        <v>136</v>
      </c>
      <c r="J556" s="19">
        <v>1029010598</v>
      </c>
      <c r="K556" s="19">
        <v>1029010598</v>
      </c>
      <c r="L556" s="19">
        <v>0</v>
      </c>
      <c r="M556" s="19">
        <v>0</v>
      </c>
      <c r="N556" s="19">
        <v>0</v>
      </c>
      <c r="O556" s="19">
        <v>1029010598</v>
      </c>
      <c r="P556" s="19">
        <v>0</v>
      </c>
      <c r="Q556" s="19">
        <v>9239489.9700000007</v>
      </c>
      <c r="R556" s="19">
        <v>0</v>
      </c>
      <c r="S556" s="19">
        <v>0</v>
      </c>
      <c r="T556" s="19">
        <v>0</v>
      </c>
      <c r="U556" s="19">
        <v>1019771108.03</v>
      </c>
      <c r="V556" s="19">
        <v>1019771108.03</v>
      </c>
      <c r="W556" s="19">
        <v>0</v>
      </c>
      <c r="X556" s="19">
        <v>1019771108.03</v>
      </c>
      <c r="Y556" s="20">
        <f t="shared" si="32"/>
        <v>0</v>
      </c>
      <c r="Z556" s="20">
        <f t="shared" si="33"/>
        <v>0</v>
      </c>
      <c r="AA556" s="20">
        <f t="shared" si="35"/>
        <v>8.9790037031280412E-3</v>
      </c>
      <c r="AB556" s="21">
        <f t="shared" si="34"/>
        <v>8.9790037031280412E-3</v>
      </c>
    </row>
    <row r="557" spans="1:28" outlineLevel="2" x14ac:dyDescent="0.25">
      <c r="A557" s="15" t="s">
        <v>309</v>
      </c>
      <c r="B557" s="16" t="s">
        <v>30</v>
      </c>
      <c r="C557" s="16" t="s">
        <v>124</v>
      </c>
      <c r="D557" s="16" t="s">
        <v>135</v>
      </c>
      <c r="E557" s="16"/>
      <c r="F557" s="16">
        <v>280</v>
      </c>
      <c r="G557" s="16">
        <v>2240</v>
      </c>
      <c r="H557" s="16">
        <v>3480</v>
      </c>
      <c r="I557" s="17" t="s">
        <v>136</v>
      </c>
      <c r="J557" s="19">
        <v>68030712</v>
      </c>
      <c r="K557" s="19">
        <v>68030712</v>
      </c>
      <c r="L557" s="19">
        <v>0</v>
      </c>
      <c r="M557" s="19">
        <v>0</v>
      </c>
      <c r="N557" s="19">
        <v>0</v>
      </c>
      <c r="O557" s="19">
        <v>68030712</v>
      </c>
      <c r="P557" s="19">
        <v>0</v>
      </c>
      <c r="Q557" s="19">
        <v>0</v>
      </c>
      <c r="R557" s="19">
        <v>0</v>
      </c>
      <c r="S557" s="19">
        <v>0</v>
      </c>
      <c r="T557" s="19">
        <v>0</v>
      </c>
      <c r="U557" s="19">
        <v>68030712</v>
      </c>
      <c r="V557" s="19">
        <v>68030712</v>
      </c>
      <c r="W557" s="19">
        <v>0</v>
      </c>
      <c r="X557" s="19">
        <v>68030712</v>
      </c>
      <c r="Y557" s="20">
        <f t="shared" si="32"/>
        <v>0</v>
      </c>
      <c r="Z557" s="20">
        <f t="shared" si="33"/>
        <v>0</v>
      </c>
      <c r="AA557" s="20">
        <f t="shared" si="35"/>
        <v>0</v>
      </c>
      <c r="AB557" s="21">
        <f t="shared" si="34"/>
        <v>0</v>
      </c>
    </row>
    <row r="558" spans="1:28" outlineLevel="1" x14ac:dyDescent="0.25">
      <c r="A558" s="37"/>
      <c r="B558" s="37"/>
      <c r="C558" s="37"/>
      <c r="D558" s="45" t="s">
        <v>558</v>
      </c>
      <c r="E558" s="37"/>
      <c r="F558" s="37"/>
      <c r="G558" s="37"/>
      <c r="H558" s="37"/>
      <c r="I558" s="38"/>
      <c r="J558" s="39">
        <f>SUBTOTAL(9,J550:J557)</f>
        <v>1683110901</v>
      </c>
      <c r="K558" s="40">
        <f>SUBTOTAL(9,K550:K557)</f>
        <v>1675061686</v>
      </c>
      <c r="L558" s="40">
        <f>SUBTOTAL(9,L550:L557)</f>
        <v>0</v>
      </c>
      <c r="M558" s="40">
        <f>SUBTOTAL(9,M550:M557)</f>
        <v>0</v>
      </c>
      <c r="N558" s="40">
        <f>SUBTOTAL(9,N550:N557)</f>
        <v>0</v>
      </c>
      <c r="O558" s="40">
        <f>SUBTOTAL(9,O550:O557)</f>
        <v>1675061686</v>
      </c>
      <c r="P558" s="40">
        <f>SUBTOTAL(9,P550:P557)</f>
        <v>89962769.739999995</v>
      </c>
      <c r="Q558" s="40">
        <f>SUBTOTAL(9,Q550:Q557)</f>
        <v>199822179.31</v>
      </c>
      <c r="R558" s="40">
        <f>SUBTOTAL(9,R550:R557)</f>
        <v>0</v>
      </c>
      <c r="S558" s="40">
        <f>SUBTOTAL(9,S550:S557)</f>
        <v>0</v>
      </c>
      <c r="T558" s="40">
        <f>SUBTOTAL(9,T550:T557)</f>
        <v>0</v>
      </c>
      <c r="U558" s="40">
        <f>SUBTOTAL(9,U550:U557)</f>
        <v>1385276736.95</v>
      </c>
      <c r="V558" s="40">
        <f>SUBTOTAL(9,V550:V557)</f>
        <v>1385276736.95</v>
      </c>
      <c r="W558" s="40">
        <f>SUBTOTAL(9,W550:W557)</f>
        <v>0</v>
      </c>
      <c r="X558" s="40">
        <f>SUBTOTAL(9,X550:X557)</f>
        <v>1385276736.95</v>
      </c>
      <c r="Y558" s="41">
        <f t="shared" si="32"/>
        <v>0</v>
      </c>
      <c r="Z558" s="41">
        <f t="shared" si="33"/>
        <v>0</v>
      </c>
      <c r="AA558" s="41">
        <f t="shared" si="35"/>
        <v>0.17299956859618601</v>
      </c>
      <c r="AB558" s="41">
        <f t="shared" si="34"/>
        <v>0.17299956859618601</v>
      </c>
    </row>
    <row r="559" spans="1:28" ht="120" outlineLevel="2" x14ac:dyDescent="0.25">
      <c r="A559" s="15" t="s">
        <v>29</v>
      </c>
      <c r="B559" s="16" t="s">
        <v>30</v>
      </c>
      <c r="C559" s="16" t="s">
        <v>137</v>
      </c>
      <c r="D559" s="16" t="s">
        <v>138</v>
      </c>
      <c r="E559" s="16" t="s">
        <v>52</v>
      </c>
      <c r="F559" s="16" t="s">
        <v>33</v>
      </c>
      <c r="G559" s="16">
        <v>1310</v>
      </c>
      <c r="H559" s="16">
        <v>3480</v>
      </c>
      <c r="I559" s="17" t="s">
        <v>139</v>
      </c>
      <c r="J559" s="19">
        <v>38844585</v>
      </c>
      <c r="K559" s="19">
        <v>38844585</v>
      </c>
      <c r="L559" s="19">
        <v>0</v>
      </c>
      <c r="M559" s="19">
        <v>0</v>
      </c>
      <c r="N559" s="19">
        <v>0</v>
      </c>
      <c r="O559" s="19">
        <v>38844585</v>
      </c>
      <c r="P559" s="19">
        <v>0</v>
      </c>
      <c r="Q559" s="19">
        <v>29815033.920000002</v>
      </c>
      <c r="R559" s="19">
        <v>0</v>
      </c>
      <c r="S559" s="19">
        <v>9029551.0800000001</v>
      </c>
      <c r="T559" s="19">
        <v>9029551.0800000001</v>
      </c>
      <c r="U559" s="19">
        <v>0</v>
      </c>
      <c r="V559" s="19">
        <v>0</v>
      </c>
      <c r="W559" s="19">
        <v>0</v>
      </c>
      <c r="X559" s="19">
        <v>-1.862645149230957E-9</v>
      </c>
      <c r="Y559" s="20">
        <f t="shared" si="32"/>
        <v>0.23245327707838814</v>
      </c>
      <c r="Z559" s="20">
        <f t="shared" si="33"/>
        <v>0.23245327707838814</v>
      </c>
      <c r="AA559" s="20">
        <f t="shared" si="35"/>
        <v>0.76754672292161186</v>
      </c>
      <c r="AB559" s="21">
        <f t="shared" si="34"/>
        <v>1</v>
      </c>
    </row>
    <row r="560" spans="1:28" ht="120" outlineLevel="2" x14ac:dyDescent="0.25">
      <c r="A560" s="15" t="s">
        <v>29</v>
      </c>
      <c r="B560" s="16" t="s">
        <v>30</v>
      </c>
      <c r="C560" s="16" t="s">
        <v>137</v>
      </c>
      <c r="D560" s="16" t="s">
        <v>138</v>
      </c>
      <c r="E560" s="16" t="s">
        <v>140</v>
      </c>
      <c r="F560" s="16" t="s">
        <v>33</v>
      </c>
      <c r="G560" s="16">
        <v>1310</v>
      </c>
      <c r="H560" s="16">
        <v>3480</v>
      </c>
      <c r="I560" s="17" t="s">
        <v>141</v>
      </c>
      <c r="J560" s="19">
        <v>17295068</v>
      </c>
      <c r="K560" s="19">
        <v>17295068</v>
      </c>
      <c r="L560" s="19">
        <v>0</v>
      </c>
      <c r="M560" s="19">
        <v>0</v>
      </c>
      <c r="N560" s="19">
        <v>0</v>
      </c>
      <c r="O560" s="19">
        <v>17295068</v>
      </c>
      <c r="P560" s="19">
        <v>0</v>
      </c>
      <c r="Q560" s="19">
        <v>12180970.25</v>
      </c>
      <c r="R560" s="19">
        <v>0</v>
      </c>
      <c r="S560" s="19">
        <v>5114097.75</v>
      </c>
      <c r="T560" s="19">
        <v>5114097.75</v>
      </c>
      <c r="U560" s="19">
        <v>0</v>
      </c>
      <c r="V560" s="19">
        <v>0</v>
      </c>
      <c r="W560" s="19">
        <v>0</v>
      </c>
      <c r="X560" s="19">
        <v>0</v>
      </c>
      <c r="Y560" s="20">
        <f t="shared" si="32"/>
        <v>0.29569688595615812</v>
      </c>
      <c r="Z560" s="20">
        <f t="shared" si="33"/>
        <v>0.29569688595615812</v>
      </c>
      <c r="AA560" s="20">
        <f t="shared" si="35"/>
        <v>0.70430311404384183</v>
      </c>
      <c r="AB560" s="21">
        <f t="shared" si="34"/>
        <v>1</v>
      </c>
    </row>
    <row r="561" spans="1:28" ht="75" outlineLevel="2" x14ac:dyDescent="0.25">
      <c r="A561" s="15" t="s">
        <v>29</v>
      </c>
      <c r="B561" s="16" t="s">
        <v>30</v>
      </c>
      <c r="C561" s="16" t="s">
        <v>137</v>
      </c>
      <c r="D561" s="16" t="s">
        <v>138</v>
      </c>
      <c r="E561" s="16" t="s">
        <v>142</v>
      </c>
      <c r="F561" s="16" t="s">
        <v>33</v>
      </c>
      <c r="G561" s="16">
        <v>1310</v>
      </c>
      <c r="H561" s="16">
        <v>3480</v>
      </c>
      <c r="I561" s="17" t="s">
        <v>143</v>
      </c>
      <c r="J561" s="19">
        <v>69768440</v>
      </c>
      <c r="K561" s="19">
        <v>69768440</v>
      </c>
      <c r="L561" s="19">
        <v>0</v>
      </c>
      <c r="M561" s="19">
        <v>0</v>
      </c>
      <c r="N561" s="19">
        <v>0</v>
      </c>
      <c r="O561" s="19">
        <v>69768440</v>
      </c>
      <c r="P561" s="19">
        <v>0</v>
      </c>
      <c r="Q561" s="19">
        <v>51225019.579999998</v>
      </c>
      <c r="R561" s="19">
        <v>0</v>
      </c>
      <c r="S561" s="19">
        <v>18543420.420000002</v>
      </c>
      <c r="T561" s="19">
        <v>18543420.420000002</v>
      </c>
      <c r="U561" s="19">
        <v>0</v>
      </c>
      <c r="V561" s="19">
        <v>0</v>
      </c>
      <c r="W561" s="19">
        <v>0</v>
      </c>
      <c r="X561" s="19">
        <v>0</v>
      </c>
      <c r="Y561" s="20">
        <f t="shared" si="32"/>
        <v>0.2657852235194022</v>
      </c>
      <c r="Z561" s="20">
        <f t="shared" si="33"/>
        <v>0.2657852235194022</v>
      </c>
      <c r="AA561" s="20">
        <f t="shared" si="35"/>
        <v>0.73421477648059774</v>
      </c>
      <c r="AB561" s="21">
        <f t="shared" si="34"/>
        <v>1</v>
      </c>
    </row>
    <row r="562" spans="1:28" ht="75" outlineLevel="2" x14ac:dyDescent="0.25">
      <c r="A562" s="15" t="s">
        <v>29</v>
      </c>
      <c r="B562" s="16" t="s">
        <v>30</v>
      </c>
      <c r="C562" s="16" t="s">
        <v>137</v>
      </c>
      <c r="D562" s="16" t="s">
        <v>138</v>
      </c>
      <c r="E562" s="16" t="s">
        <v>144</v>
      </c>
      <c r="F562" s="16" t="s">
        <v>33</v>
      </c>
      <c r="G562" s="16">
        <v>1310</v>
      </c>
      <c r="H562" s="16">
        <v>3430</v>
      </c>
      <c r="I562" s="17" t="s">
        <v>145</v>
      </c>
      <c r="J562" s="19">
        <v>4432228567</v>
      </c>
      <c r="K562" s="19">
        <v>4432228567</v>
      </c>
      <c r="L562" s="19">
        <v>0</v>
      </c>
      <c r="M562" s="19">
        <v>0</v>
      </c>
      <c r="N562" s="19">
        <v>0</v>
      </c>
      <c r="O562" s="19">
        <v>4432228567</v>
      </c>
      <c r="P562" s="19">
        <v>0</v>
      </c>
      <c r="Q562" s="19">
        <v>57165612.579999998</v>
      </c>
      <c r="R562" s="19">
        <v>0</v>
      </c>
      <c r="S562" s="19">
        <v>1209185403.4200001</v>
      </c>
      <c r="T562" s="19">
        <v>1209185403.4200001</v>
      </c>
      <c r="U562" s="19">
        <v>0</v>
      </c>
      <c r="V562" s="19">
        <v>3165877551</v>
      </c>
      <c r="W562" s="19">
        <v>0</v>
      </c>
      <c r="X562" s="19">
        <v>3165877551</v>
      </c>
      <c r="Y562" s="20">
        <f t="shared" si="32"/>
        <v>0.27281657187604152</v>
      </c>
      <c r="Z562" s="20">
        <f t="shared" si="33"/>
        <v>0.27281657187604152</v>
      </c>
      <c r="AA562" s="20">
        <f t="shared" si="35"/>
        <v>1.2897713129152348E-2</v>
      </c>
      <c r="AB562" s="21">
        <f t="shared" si="34"/>
        <v>0.28571428500519386</v>
      </c>
    </row>
    <row r="563" spans="1:28" ht="90" outlineLevel="2" x14ac:dyDescent="0.25">
      <c r="A563" s="15" t="s">
        <v>29</v>
      </c>
      <c r="B563" s="16" t="s">
        <v>30</v>
      </c>
      <c r="C563" s="16" t="s">
        <v>137</v>
      </c>
      <c r="D563" s="16" t="s">
        <v>138</v>
      </c>
      <c r="E563" s="16" t="s">
        <v>146</v>
      </c>
      <c r="F563" s="16" t="s">
        <v>33</v>
      </c>
      <c r="G563" s="16">
        <v>1310</v>
      </c>
      <c r="H563" s="16">
        <v>3430</v>
      </c>
      <c r="I563" s="17" t="s">
        <v>147</v>
      </c>
      <c r="J563" s="19">
        <v>2444778463</v>
      </c>
      <c r="K563" s="19">
        <v>2444778463</v>
      </c>
      <c r="L563" s="19">
        <v>0</v>
      </c>
      <c r="M563" s="19">
        <v>0</v>
      </c>
      <c r="N563" s="19">
        <v>0</v>
      </c>
      <c r="O563" s="19">
        <v>2444778463</v>
      </c>
      <c r="P563" s="19">
        <v>0</v>
      </c>
      <c r="Q563" s="19">
        <v>1</v>
      </c>
      <c r="R563" s="19">
        <v>0</v>
      </c>
      <c r="S563" s="19">
        <v>698508132</v>
      </c>
      <c r="T563" s="19">
        <v>698508132</v>
      </c>
      <c r="U563" s="19">
        <v>0</v>
      </c>
      <c r="V563" s="19">
        <v>1746270330</v>
      </c>
      <c r="W563" s="19">
        <v>0</v>
      </c>
      <c r="X563" s="19">
        <v>1746270330</v>
      </c>
      <c r="Y563" s="20">
        <f t="shared" si="32"/>
        <v>0.28571428559741857</v>
      </c>
      <c r="Z563" s="20">
        <f t="shared" si="33"/>
        <v>0.28571428559741857</v>
      </c>
      <c r="AA563" s="20">
        <f t="shared" si="35"/>
        <v>4.0903501692864841E-10</v>
      </c>
      <c r="AB563" s="21">
        <f t="shared" si="34"/>
        <v>0.2857142860064536</v>
      </c>
    </row>
    <row r="564" spans="1:28" ht="165" outlineLevel="2" x14ac:dyDescent="0.25">
      <c r="A564" s="15" t="s">
        <v>29</v>
      </c>
      <c r="B564" s="16" t="s">
        <v>30</v>
      </c>
      <c r="C564" s="16" t="s">
        <v>137</v>
      </c>
      <c r="D564" s="16" t="s">
        <v>138</v>
      </c>
      <c r="E564" s="16" t="s">
        <v>148</v>
      </c>
      <c r="F564" s="16" t="s">
        <v>33</v>
      </c>
      <c r="G564" s="16">
        <v>1310</v>
      </c>
      <c r="H564" s="16">
        <v>3440</v>
      </c>
      <c r="I564" s="17" t="s">
        <v>149</v>
      </c>
      <c r="J564" s="19">
        <v>561087005538</v>
      </c>
      <c r="K564" s="19">
        <v>561087005538</v>
      </c>
      <c r="L564" s="19">
        <v>0</v>
      </c>
      <c r="M564" s="19">
        <v>0</v>
      </c>
      <c r="N564" s="19">
        <v>0</v>
      </c>
      <c r="O564" s="19">
        <v>561087005538</v>
      </c>
      <c r="P564" s="19">
        <v>0</v>
      </c>
      <c r="Q564" s="19">
        <v>0</v>
      </c>
      <c r="R564" s="19">
        <v>0</v>
      </c>
      <c r="S564" s="19">
        <v>172642155564</v>
      </c>
      <c r="T564" s="19">
        <v>172642155564</v>
      </c>
      <c r="U564" s="19">
        <v>0</v>
      </c>
      <c r="V564" s="19">
        <v>388444849974</v>
      </c>
      <c r="W564" s="19">
        <v>0</v>
      </c>
      <c r="X564" s="19">
        <v>388444849974</v>
      </c>
      <c r="Y564" s="20">
        <f t="shared" si="32"/>
        <v>0.30769230771698508</v>
      </c>
      <c r="Z564" s="20">
        <f t="shared" si="33"/>
        <v>0.30769230771698508</v>
      </c>
      <c r="AA564" s="20">
        <f t="shared" si="35"/>
        <v>0</v>
      </c>
      <c r="AB564" s="21">
        <f t="shared" si="34"/>
        <v>0.30769230771698508</v>
      </c>
    </row>
    <row r="565" spans="1:28" ht="270" outlineLevel="2" x14ac:dyDescent="0.25">
      <c r="A565" s="15" t="s">
        <v>29</v>
      </c>
      <c r="B565" s="16" t="s">
        <v>30</v>
      </c>
      <c r="C565" s="16" t="s">
        <v>137</v>
      </c>
      <c r="D565" s="16" t="s">
        <v>138</v>
      </c>
      <c r="E565" s="16" t="s">
        <v>150</v>
      </c>
      <c r="F565" s="16" t="s">
        <v>33</v>
      </c>
      <c r="G565" s="16">
        <v>1310</v>
      </c>
      <c r="H565" s="16">
        <v>3440</v>
      </c>
      <c r="I565" s="17" t="s">
        <v>151</v>
      </c>
      <c r="J565" s="19">
        <v>2571517906</v>
      </c>
      <c r="K565" s="19">
        <v>2571517906</v>
      </c>
      <c r="L565" s="19">
        <v>0</v>
      </c>
      <c r="M565" s="19">
        <v>0</v>
      </c>
      <c r="N565" s="19">
        <v>0</v>
      </c>
      <c r="O565" s="19">
        <v>2571517906</v>
      </c>
      <c r="P565" s="19">
        <v>0</v>
      </c>
      <c r="Q565" s="19">
        <v>241839922</v>
      </c>
      <c r="R565" s="19">
        <v>0</v>
      </c>
      <c r="S565" s="19">
        <v>492879478</v>
      </c>
      <c r="T565" s="19">
        <v>492879478</v>
      </c>
      <c r="U565" s="19">
        <v>0</v>
      </c>
      <c r="V565" s="19">
        <v>1836798506</v>
      </c>
      <c r="W565" s="19">
        <v>0</v>
      </c>
      <c r="X565" s="19">
        <v>1836798506</v>
      </c>
      <c r="Y565" s="20">
        <f t="shared" si="32"/>
        <v>0.19166869375087292</v>
      </c>
      <c r="Z565" s="20">
        <f t="shared" si="33"/>
        <v>0.19166869375087292</v>
      </c>
      <c r="AA565" s="20">
        <f t="shared" si="35"/>
        <v>9.4045591296769288E-2</v>
      </c>
      <c r="AB565" s="21">
        <f t="shared" si="34"/>
        <v>0.28571428504764218</v>
      </c>
    </row>
    <row r="566" spans="1:28" ht="270" outlineLevel="2" x14ac:dyDescent="0.25">
      <c r="A566" s="15" t="s">
        <v>29</v>
      </c>
      <c r="B566" s="16" t="s">
        <v>30</v>
      </c>
      <c r="C566" s="16" t="s">
        <v>137</v>
      </c>
      <c r="D566" s="16" t="s">
        <v>138</v>
      </c>
      <c r="E566" s="16" t="s">
        <v>152</v>
      </c>
      <c r="F566" s="16" t="s">
        <v>33</v>
      </c>
      <c r="G566" s="16">
        <v>1310</v>
      </c>
      <c r="H566" s="16">
        <v>3440</v>
      </c>
      <c r="I566" s="17" t="s">
        <v>153</v>
      </c>
      <c r="J566" s="19">
        <v>2571517906</v>
      </c>
      <c r="K566" s="19">
        <v>2571517906</v>
      </c>
      <c r="L566" s="19">
        <v>0</v>
      </c>
      <c r="M566" s="19">
        <v>0</v>
      </c>
      <c r="N566" s="19">
        <v>0</v>
      </c>
      <c r="O566" s="19">
        <v>2571517906</v>
      </c>
      <c r="P566" s="19">
        <v>0</v>
      </c>
      <c r="Q566" s="19">
        <v>241839922</v>
      </c>
      <c r="R566" s="19">
        <v>0</v>
      </c>
      <c r="S566" s="19">
        <v>492879478</v>
      </c>
      <c r="T566" s="19">
        <v>492879478</v>
      </c>
      <c r="U566" s="19">
        <v>0</v>
      </c>
      <c r="V566" s="19">
        <v>1836798506</v>
      </c>
      <c r="W566" s="19">
        <v>0</v>
      </c>
      <c r="X566" s="19">
        <v>1836798506</v>
      </c>
      <c r="Y566" s="20">
        <f t="shared" si="32"/>
        <v>0.19166869375087292</v>
      </c>
      <c r="Z566" s="20">
        <f t="shared" si="33"/>
        <v>0.19166869375087292</v>
      </c>
      <c r="AA566" s="20">
        <f t="shared" si="35"/>
        <v>9.4045591296769288E-2</v>
      </c>
      <c r="AB566" s="21">
        <f t="shared" si="34"/>
        <v>0.28571428504764218</v>
      </c>
    </row>
    <row r="567" spans="1:28" ht="270" outlineLevel="2" x14ac:dyDescent="0.25">
      <c r="A567" s="15" t="s">
        <v>29</v>
      </c>
      <c r="B567" s="16" t="s">
        <v>30</v>
      </c>
      <c r="C567" s="16" t="s">
        <v>137</v>
      </c>
      <c r="D567" s="16" t="s">
        <v>138</v>
      </c>
      <c r="E567" s="16" t="s">
        <v>154</v>
      </c>
      <c r="F567" s="16" t="s">
        <v>33</v>
      </c>
      <c r="G567" s="16">
        <v>1310</v>
      </c>
      <c r="H567" s="16">
        <v>3440</v>
      </c>
      <c r="I567" s="17" t="s">
        <v>155</v>
      </c>
      <c r="J567" s="19">
        <v>2571517906</v>
      </c>
      <c r="K567" s="19">
        <v>2571517906</v>
      </c>
      <c r="L567" s="19">
        <v>0</v>
      </c>
      <c r="M567" s="19">
        <v>0</v>
      </c>
      <c r="N567" s="19">
        <v>0</v>
      </c>
      <c r="O567" s="19">
        <v>2571517906</v>
      </c>
      <c r="P567" s="19">
        <v>0</v>
      </c>
      <c r="Q567" s="19">
        <v>241839923.50999999</v>
      </c>
      <c r="R567" s="19">
        <v>0</v>
      </c>
      <c r="S567" s="19">
        <v>492879476.49000001</v>
      </c>
      <c r="T567" s="19">
        <v>492879476.49000001</v>
      </c>
      <c r="U567" s="19">
        <v>0</v>
      </c>
      <c r="V567" s="19">
        <v>1836798506</v>
      </c>
      <c r="W567" s="19">
        <v>0</v>
      </c>
      <c r="X567" s="19">
        <v>1836798505.9999998</v>
      </c>
      <c r="Y567" s="20">
        <f t="shared" si="32"/>
        <v>0.19166869316367111</v>
      </c>
      <c r="Z567" s="20">
        <f t="shared" si="33"/>
        <v>0.19166869316367111</v>
      </c>
      <c r="AA567" s="20">
        <f t="shared" si="35"/>
        <v>9.4045591883971116E-2</v>
      </c>
      <c r="AB567" s="21">
        <f t="shared" si="34"/>
        <v>0.28571428504764224</v>
      </c>
    </row>
    <row r="568" spans="1:28" ht="270" outlineLevel="2" x14ac:dyDescent="0.25">
      <c r="A568" s="15" t="s">
        <v>29</v>
      </c>
      <c r="B568" s="16" t="s">
        <v>30</v>
      </c>
      <c r="C568" s="16" t="s">
        <v>137</v>
      </c>
      <c r="D568" s="16" t="s">
        <v>138</v>
      </c>
      <c r="E568" s="16" t="s">
        <v>156</v>
      </c>
      <c r="F568" s="16" t="s">
        <v>33</v>
      </c>
      <c r="G568" s="16">
        <v>1310</v>
      </c>
      <c r="H568" s="16">
        <v>3440</v>
      </c>
      <c r="I568" s="17" t="s">
        <v>157</v>
      </c>
      <c r="J568" s="19">
        <v>2571517906</v>
      </c>
      <c r="K568" s="19">
        <v>2571517906</v>
      </c>
      <c r="L568" s="19">
        <v>0</v>
      </c>
      <c r="M568" s="19">
        <v>0</v>
      </c>
      <c r="N568" s="19">
        <v>0</v>
      </c>
      <c r="O568" s="19">
        <v>2571517906</v>
      </c>
      <c r="P568" s="19">
        <v>0</v>
      </c>
      <c r="Q568" s="19">
        <v>241839926</v>
      </c>
      <c r="R568" s="19">
        <v>0</v>
      </c>
      <c r="S568" s="19">
        <v>492879474</v>
      </c>
      <c r="T568" s="19">
        <v>492879474</v>
      </c>
      <c r="U568" s="19">
        <v>0</v>
      </c>
      <c r="V568" s="19">
        <v>1836798506</v>
      </c>
      <c r="W568" s="19">
        <v>0</v>
      </c>
      <c r="X568" s="19">
        <v>1836798506</v>
      </c>
      <c r="Y568" s="20">
        <f t="shared" si="32"/>
        <v>0.19166869219537139</v>
      </c>
      <c r="Z568" s="20">
        <f t="shared" si="33"/>
        <v>0.19166869219537139</v>
      </c>
      <c r="AA568" s="20">
        <f t="shared" si="35"/>
        <v>9.4045592852270807E-2</v>
      </c>
      <c r="AB568" s="21">
        <f t="shared" si="34"/>
        <v>0.28571428504764218</v>
      </c>
    </row>
    <row r="569" spans="1:28" ht="255" outlineLevel="2" x14ac:dyDescent="0.25">
      <c r="A569" s="15" t="s">
        <v>29</v>
      </c>
      <c r="B569" s="16" t="s">
        <v>30</v>
      </c>
      <c r="C569" s="16" t="s">
        <v>137</v>
      </c>
      <c r="D569" s="16" t="s">
        <v>138</v>
      </c>
      <c r="E569" s="16" t="s">
        <v>158</v>
      </c>
      <c r="F569" s="16" t="s">
        <v>33</v>
      </c>
      <c r="G569" s="16">
        <v>1310</v>
      </c>
      <c r="H569" s="16">
        <v>3480</v>
      </c>
      <c r="I569" s="17" t="s">
        <v>159</v>
      </c>
      <c r="J569" s="19">
        <v>600000000</v>
      </c>
      <c r="K569" s="19">
        <v>600000000</v>
      </c>
      <c r="L569" s="19">
        <v>0</v>
      </c>
      <c r="M569" s="19">
        <v>0</v>
      </c>
      <c r="N569" s="19">
        <v>0</v>
      </c>
      <c r="O569" s="19">
        <v>600000000</v>
      </c>
      <c r="P569" s="19">
        <v>0</v>
      </c>
      <c r="Q569" s="19">
        <v>150000000</v>
      </c>
      <c r="R569" s="19">
        <v>0</v>
      </c>
      <c r="S569" s="19">
        <v>0</v>
      </c>
      <c r="T569" s="19">
        <v>0</v>
      </c>
      <c r="U569" s="19">
        <v>0</v>
      </c>
      <c r="V569" s="19">
        <v>450000000</v>
      </c>
      <c r="W569" s="19">
        <v>0</v>
      </c>
      <c r="X569" s="19">
        <v>450000000</v>
      </c>
      <c r="Y569" s="20">
        <f t="shared" si="32"/>
        <v>0</v>
      </c>
      <c r="Z569" s="20">
        <f t="shared" si="33"/>
        <v>0</v>
      </c>
      <c r="AA569" s="20">
        <f t="shared" si="35"/>
        <v>0.25</v>
      </c>
      <c r="AB569" s="21">
        <f t="shared" si="34"/>
        <v>0.25</v>
      </c>
    </row>
    <row r="570" spans="1:28" ht="105" outlineLevel="2" x14ac:dyDescent="0.25">
      <c r="A570" s="15" t="s">
        <v>29</v>
      </c>
      <c r="B570" s="16" t="s">
        <v>30</v>
      </c>
      <c r="C570" s="16" t="s">
        <v>137</v>
      </c>
      <c r="D570" s="16" t="s">
        <v>138</v>
      </c>
      <c r="E570" s="16" t="s">
        <v>160</v>
      </c>
      <c r="F570" s="16" t="s">
        <v>33</v>
      </c>
      <c r="G570" s="16">
        <v>1310</v>
      </c>
      <c r="H570" s="16">
        <v>3440</v>
      </c>
      <c r="I570" s="17" t="s">
        <v>161</v>
      </c>
      <c r="J570" s="19">
        <v>2880435027</v>
      </c>
      <c r="K570" s="19">
        <v>2880435027</v>
      </c>
      <c r="L570" s="19">
        <v>0</v>
      </c>
      <c r="M570" s="19">
        <v>-23634579</v>
      </c>
      <c r="N570" s="19">
        <v>0</v>
      </c>
      <c r="O570" s="19">
        <v>2856800448</v>
      </c>
      <c r="P570" s="19">
        <v>0</v>
      </c>
      <c r="Q570" s="19">
        <v>246201078.03</v>
      </c>
      <c r="R570" s="19">
        <v>0</v>
      </c>
      <c r="S570" s="19">
        <v>473907680.97000003</v>
      </c>
      <c r="T570" s="19">
        <v>473907680.97000003</v>
      </c>
      <c r="U570" s="19">
        <v>0</v>
      </c>
      <c r="V570" s="19">
        <v>2160326268</v>
      </c>
      <c r="W570" s="19">
        <v>0</v>
      </c>
      <c r="X570" s="19">
        <v>2136691688.9999998</v>
      </c>
      <c r="Y570" s="20">
        <f t="shared" si="32"/>
        <v>0.16452642622652014</v>
      </c>
      <c r="Z570" s="20">
        <f t="shared" si="33"/>
        <v>0.16588756883658962</v>
      </c>
      <c r="AA570" s="20">
        <f t="shared" si="35"/>
        <v>8.6180705482023223E-2</v>
      </c>
      <c r="AB570" s="21">
        <f t="shared" si="34"/>
        <v>0.25206827431861284</v>
      </c>
    </row>
    <row r="571" spans="1:28" ht="135" outlineLevel="2" x14ac:dyDescent="0.25">
      <c r="A571" s="15" t="s">
        <v>29</v>
      </c>
      <c r="B571" s="16" t="s">
        <v>30</v>
      </c>
      <c r="C571" s="16" t="s">
        <v>137</v>
      </c>
      <c r="D571" s="16" t="s">
        <v>138</v>
      </c>
      <c r="E571" s="16" t="s">
        <v>162</v>
      </c>
      <c r="F571" s="16" t="s">
        <v>33</v>
      </c>
      <c r="G571" s="16">
        <v>1310</v>
      </c>
      <c r="H571" s="16">
        <v>3440</v>
      </c>
      <c r="I571" s="17" t="s">
        <v>163</v>
      </c>
      <c r="J571" s="19">
        <v>330482748</v>
      </c>
      <c r="K571" s="19">
        <v>330482748</v>
      </c>
      <c r="L571" s="19">
        <v>0</v>
      </c>
      <c r="M571" s="19">
        <v>0</v>
      </c>
      <c r="N571" s="19">
        <v>0</v>
      </c>
      <c r="O571" s="19">
        <v>330482748</v>
      </c>
      <c r="P571" s="19">
        <v>0</v>
      </c>
      <c r="Q571" s="19">
        <v>31433736.579999998</v>
      </c>
      <c r="R571" s="19">
        <v>0</v>
      </c>
      <c r="S571" s="19">
        <v>51186950.420000002</v>
      </c>
      <c r="T571" s="19">
        <v>51186950.420000002</v>
      </c>
      <c r="U571" s="19">
        <v>0</v>
      </c>
      <c r="V571" s="19">
        <v>247862061</v>
      </c>
      <c r="W571" s="19">
        <v>0</v>
      </c>
      <c r="X571" s="19">
        <v>247862061</v>
      </c>
      <c r="Y571" s="20">
        <f t="shared" si="32"/>
        <v>0.15488539335190957</v>
      </c>
      <c r="Z571" s="20">
        <f t="shared" si="33"/>
        <v>0.15488539335190957</v>
      </c>
      <c r="AA571" s="20">
        <f t="shared" si="35"/>
        <v>9.5114606648090447E-2</v>
      </c>
      <c r="AB571" s="21">
        <f t="shared" si="34"/>
        <v>0.25</v>
      </c>
    </row>
    <row r="572" spans="1:28" ht="75" outlineLevel="2" x14ac:dyDescent="0.25">
      <c r="A572" s="15" t="s">
        <v>29</v>
      </c>
      <c r="B572" s="16" t="s">
        <v>30</v>
      </c>
      <c r="C572" s="16" t="s">
        <v>137</v>
      </c>
      <c r="D572" s="16" t="s">
        <v>138</v>
      </c>
      <c r="E572" s="16" t="s">
        <v>164</v>
      </c>
      <c r="F572" s="16" t="s">
        <v>33</v>
      </c>
      <c r="G572" s="16">
        <v>1310</v>
      </c>
      <c r="H572" s="16">
        <v>3440</v>
      </c>
      <c r="I572" s="17" t="s">
        <v>165</v>
      </c>
      <c r="J572" s="19">
        <v>50843499</v>
      </c>
      <c r="K572" s="19">
        <v>50843499</v>
      </c>
      <c r="L572" s="19">
        <v>0</v>
      </c>
      <c r="M572" s="19">
        <v>0</v>
      </c>
      <c r="N572" s="19">
        <v>0</v>
      </c>
      <c r="O572" s="19">
        <v>50843499</v>
      </c>
      <c r="P572" s="19">
        <v>0</v>
      </c>
      <c r="Q572" s="19">
        <v>4835958.66</v>
      </c>
      <c r="R572" s="19">
        <v>0</v>
      </c>
      <c r="S572" s="19">
        <v>7874915.3399999999</v>
      </c>
      <c r="T572" s="19">
        <v>7874915.3399999999</v>
      </c>
      <c r="U572" s="19">
        <v>0</v>
      </c>
      <c r="V572" s="19">
        <v>38132625</v>
      </c>
      <c r="W572" s="19">
        <v>0</v>
      </c>
      <c r="X572" s="19">
        <v>38132625</v>
      </c>
      <c r="Y572" s="20">
        <f t="shared" si="32"/>
        <v>0.15488539331252554</v>
      </c>
      <c r="Z572" s="20">
        <f t="shared" si="33"/>
        <v>0.15488539331252554</v>
      </c>
      <c r="AA572" s="20">
        <f t="shared" si="35"/>
        <v>9.5114591936326015E-2</v>
      </c>
      <c r="AB572" s="21">
        <f t="shared" si="34"/>
        <v>0.24999998524885156</v>
      </c>
    </row>
    <row r="573" spans="1:28" ht="135" outlineLevel="2" x14ac:dyDescent="0.25">
      <c r="A573" s="15" t="s">
        <v>29</v>
      </c>
      <c r="B573" s="16" t="s">
        <v>30</v>
      </c>
      <c r="C573" s="16" t="s">
        <v>137</v>
      </c>
      <c r="D573" s="16" t="s">
        <v>138</v>
      </c>
      <c r="E573" s="16" t="s">
        <v>166</v>
      </c>
      <c r="F573" s="16" t="s">
        <v>33</v>
      </c>
      <c r="G573" s="16">
        <v>1310</v>
      </c>
      <c r="H573" s="16">
        <v>3440</v>
      </c>
      <c r="I573" s="17" t="s">
        <v>167</v>
      </c>
      <c r="J573" s="19">
        <v>7258377</v>
      </c>
      <c r="K573" s="19">
        <v>7258377</v>
      </c>
      <c r="L573" s="19">
        <v>0</v>
      </c>
      <c r="M573" s="19">
        <v>0</v>
      </c>
      <c r="N573" s="19">
        <v>0</v>
      </c>
      <c r="O573" s="19">
        <v>7258377</v>
      </c>
      <c r="P573" s="19">
        <v>0</v>
      </c>
      <c r="Q573" s="19">
        <v>690378.42</v>
      </c>
      <c r="R573" s="19">
        <v>0</v>
      </c>
      <c r="S573" s="19">
        <v>1124216.58</v>
      </c>
      <c r="T573" s="19">
        <v>1124216.58</v>
      </c>
      <c r="U573" s="19">
        <v>0</v>
      </c>
      <c r="V573" s="19">
        <v>5443782</v>
      </c>
      <c r="W573" s="19">
        <v>0</v>
      </c>
      <c r="X573" s="19">
        <v>5443782</v>
      </c>
      <c r="Y573" s="20">
        <f t="shared" si="32"/>
        <v>0.15488539380084557</v>
      </c>
      <c r="Z573" s="20">
        <f t="shared" si="33"/>
        <v>0.15488539380084557</v>
      </c>
      <c r="AA573" s="20">
        <f t="shared" si="35"/>
        <v>9.5114709528039132E-2</v>
      </c>
      <c r="AB573" s="21">
        <f t="shared" si="34"/>
        <v>0.25000010332888467</v>
      </c>
    </row>
    <row r="574" spans="1:28" ht="75" outlineLevel="2" x14ac:dyDescent="0.25">
      <c r="A574" s="15" t="s">
        <v>29</v>
      </c>
      <c r="B574" s="16" t="s">
        <v>30</v>
      </c>
      <c r="C574" s="16" t="s">
        <v>137</v>
      </c>
      <c r="D574" s="16" t="s">
        <v>138</v>
      </c>
      <c r="E574" s="16" t="s">
        <v>168</v>
      </c>
      <c r="F574" s="16" t="s">
        <v>33</v>
      </c>
      <c r="G574" s="16">
        <v>1310</v>
      </c>
      <c r="H574" s="16">
        <v>3440</v>
      </c>
      <c r="I574" s="17" t="s">
        <v>169</v>
      </c>
      <c r="J574" s="19">
        <v>1116673</v>
      </c>
      <c r="K574" s="19">
        <v>1116673</v>
      </c>
      <c r="L574" s="19">
        <v>0</v>
      </c>
      <c r="M574" s="19">
        <v>0</v>
      </c>
      <c r="N574" s="19">
        <v>0</v>
      </c>
      <c r="O574" s="19">
        <v>1116673</v>
      </c>
      <c r="P574" s="19">
        <v>0</v>
      </c>
      <c r="Q574" s="19">
        <v>106211.66</v>
      </c>
      <c r="R574" s="19">
        <v>0</v>
      </c>
      <c r="S574" s="19">
        <v>172956.34</v>
      </c>
      <c r="T574" s="19">
        <v>172956.34</v>
      </c>
      <c r="U574" s="19">
        <v>0</v>
      </c>
      <c r="V574" s="19">
        <v>837505</v>
      </c>
      <c r="W574" s="19">
        <v>0</v>
      </c>
      <c r="X574" s="19">
        <v>837505</v>
      </c>
      <c r="Y574" s="20">
        <f t="shared" si="32"/>
        <v>0.15488539617237992</v>
      </c>
      <c r="Z574" s="20">
        <f t="shared" si="33"/>
        <v>0.15488539617237992</v>
      </c>
      <c r="AA574" s="20">
        <f t="shared" si="35"/>
        <v>9.5114379948292832E-2</v>
      </c>
      <c r="AB574" s="21">
        <f t="shared" si="34"/>
        <v>0.24999977612067276</v>
      </c>
    </row>
    <row r="575" spans="1:28" ht="75" outlineLevel="2" x14ac:dyDescent="0.25">
      <c r="A575" s="15" t="s">
        <v>29</v>
      </c>
      <c r="B575" s="16" t="s">
        <v>30</v>
      </c>
      <c r="C575" s="16" t="s">
        <v>137</v>
      </c>
      <c r="D575" s="16" t="s">
        <v>138</v>
      </c>
      <c r="E575" s="16" t="s">
        <v>170</v>
      </c>
      <c r="F575" s="16" t="s">
        <v>33</v>
      </c>
      <c r="G575" s="16">
        <v>1310</v>
      </c>
      <c r="H575" s="16">
        <v>3430</v>
      </c>
      <c r="I575" s="17" t="s">
        <v>171</v>
      </c>
      <c r="J575" s="19">
        <v>101686999</v>
      </c>
      <c r="K575" s="19">
        <v>101686999</v>
      </c>
      <c r="L575" s="19">
        <v>0</v>
      </c>
      <c r="M575" s="19">
        <v>0</v>
      </c>
      <c r="N575" s="19">
        <v>0</v>
      </c>
      <c r="O575" s="19">
        <v>101686999</v>
      </c>
      <c r="P575" s="19">
        <v>0</v>
      </c>
      <c r="Q575" s="19">
        <v>9671920.1600000001</v>
      </c>
      <c r="R575" s="19">
        <v>0</v>
      </c>
      <c r="S575" s="19">
        <v>15749830.84</v>
      </c>
      <c r="T575" s="19">
        <v>15749830.84</v>
      </c>
      <c r="U575" s="19">
        <v>0</v>
      </c>
      <c r="V575" s="19">
        <v>76265248</v>
      </c>
      <c r="W575" s="19">
        <v>0</v>
      </c>
      <c r="X575" s="19">
        <v>76265248</v>
      </c>
      <c r="Y575" s="20">
        <f t="shared" si="32"/>
        <v>0.15488539336282311</v>
      </c>
      <c r="Z575" s="20">
        <f t="shared" si="33"/>
        <v>0.15488539336282311</v>
      </c>
      <c r="AA575" s="20">
        <f t="shared" si="35"/>
        <v>9.5114618929800457E-2</v>
      </c>
      <c r="AB575" s="21">
        <f t="shared" si="34"/>
        <v>0.25000001229262359</v>
      </c>
    </row>
    <row r="576" spans="1:28" ht="90" outlineLevel="2" x14ac:dyDescent="0.25">
      <c r="A576" s="15" t="s">
        <v>29</v>
      </c>
      <c r="B576" s="16" t="s">
        <v>30</v>
      </c>
      <c r="C576" s="16" t="s">
        <v>137</v>
      </c>
      <c r="D576" s="16" t="s">
        <v>138</v>
      </c>
      <c r="E576" s="16" t="s">
        <v>172</v>
      </c>
      <c r="F576" s="16" t="s">
        <v>33</v>
      </c>
      <c r="G576" s="16">
        <v>1310</v>
      </c>
      <c r="H576" s="16">
        <v>3430</v>
      </c>
      <c r="I576" s="17" t="s">
        <v>173</v>
      </c>
      <c r="J576" s="19">
        <v>2233346</v>
      </c>
      <c r="K576" s="19">
        <v>2233346</v>
      </c>
      <c r="L576" s="19">
        <v>0</v>
      </c>
      <c r="M576" s="19">
        <v>0</v>
      </c>
      <c r="N576" s="19">
        <v>0</v>
      </c>
      <c r="O576" s="19">
        <v>2233346</v>
      </c>
      <c r="P576" s="19">
        <v>0</v>
      </c>
      <c r="Q576" s="19">
        <v>212423.33</v>
      </c>
      <c r="R576" s="19">
        <v>0</v>
      </c>
      <c r="S576" s="19">
        <v>345912.67</v>
      </c>
      <c r="T576" s="19">
        <v>345912.67</v>
      </c>
      <c r="U576" s="19">
        <v>0</v>
      </c>
      <c r="V576" s="19">
        <v>1675010</v>
      </c>
      <c r="W576" s="19">
        <v>0</v>
      </c>
      <c r="X576" s="19">
        <v>1675010</v>
      </c>
      <c r="Y576" s="20">
        <f t="shared" si="32"/>
        <v>0.15488539169479337</v>
      </c>
      <c r="Z576" s="20">
        <f t="shared" si="33"/>
        <v>0.15488539169479337</v>
      </c>
      <c r="AA576" s="20">
        <f t="shared" si="35"/>
        <v>9.511438442587937E-2</v>
      </c>
      <c r="AB576" s="21">
        <f t="shared" si="34"/>
        <v>0.24999977612067276</v>
      </c>
    </row>
    <row r="577" spans="1:28" ht="120" outlineLevel="2" x14ac:dyDescent="0.25">
      <c r="A577" s="15" t="s">
        <v>198</v>
      </c>
      <c r="B577" s="16" t="s">
        <v>30</v>
      </c>
      <c r="C577" s="16" t="s">
        <v>137</v>
      </c>
      <c r="D577" s="16" t="s">
        <v>138</v>
      </c>
      <c r="E577" s="16" t="s">
        <v>52</v>
      </c>
      <c r="F577" s="16" t="s">
        <v>33</v>
      </c>
      <c r="G577" s="16">
        <v>1310</v>
      </c>
      <c r="H577" s="16">
        <v>3480</v>
      </c>
      <c r="I577" s="17" t="s">
        <v>139</v>
      </c>
      <c r="J577" s="19">
        <v>58442406</v>
      </c>
      <c r="K577" s="19">
        <v>58442406</v>
      </c>
      <c r="L577" s="19">
        <v>0</v>
      </c>
      <c r="M577" s="19">
        <v>0</v>
      </c>
      <c r="N577" s="19">
        <v>0</v>
      </c>
      <c r="O577" s="19">
        <v>58442406</v>
      </c>
      <c r="P577" s="19">
        <v>0</v>
      </c>
      <c r="Q577" s="19">
        <v>44199412.100000001</v>
      </c>
      <c r="R577" s="19">
        <v>0</v>
      </c>
      <c r="S577" s="19">
        <v>14242993.9</v>
      </c>
      <c r="T577" s="19">
        <v>14242993.9</v>
      </c>
      <c r="U577" s="19">
        <v>0</v>
      </c>
      <c r="V577" s="19">
        <v>0</v>
      </c>
      <c r="W577" s="19">
        <v>0</v>
      </c>
      <c r="X577" s="19">
        <v>-1.862645149230957E-9</v>
      </c>
      <c r="Y577" s="20">
        <f t="shared" si="32"/>
        <v>0.24370991673409204</v>
      </c>
      <c r="Z577" s="20">
        <f t="shared" si="33"/>
        <v>0.24370991673409204</v>
      </c>
      <c r="AA577" s="20">
        <f t="shared" si="35"/>
        <v>0.75629008326590796</v>
      </c>
      <c r="AB577" s="21">
        <f t="shared" si="34"/>
        <v>1</v>
      </c>
    </row>
    <row r="578" spans="1:28" ht="120" outlineLevel="2" x14ac:dyDescent="0.25">
      <c r="A578" s="15" t="s">
        <v>198</v>
      </c>
      <c r="B578" s="16" t="s">
        <v>30</v>
      </c>
      <c r="C578" s="16" t="s">
        <v>137</v>
      </c>
      <c r="D578" s="16" t="s">
        <v>138</v>
      </c>
      <c r="E578" s="16" t="s">
        <v>140</v>
      </c>
      <c r="F578" s="16" t="s">
        <v>33</v>
      </c>
      <c r="G578" s="16">
        <v>1310</v>
      </c>
      <c r="H578" s="16">
        <v>3480</v>
      </c>
      <c r="I578" s="17" t="s">
        <v>141</v>
      </c>
      <c r="J578" s="19">
        <v>25239977</v>
      </c>
      <c r="K578" s="19">
        <v>25239977</v>
      </c>
      <c r="L578" s="19">
        <v>0</v>
      </c>
      <c r="M578" s="19">
        <v>0</v>
      </c>
      <c r="N578" s="19">
        <v>0</v>
      </c>
      <c r="O578" s="19">
        <v>25239977</v>
      </c>
      <c r="P578" s="19">
        <v>0</v>
      </c>
      <c r="Q578" s="19">
        <v>17903824.989999998</v>
      </c>
      <c r="R578" s="19">
        <v>0</v>
      </c>
      <c r="S578" s="19">
        <v>7336152.0099999998</v>
      </c>
      <c r="T578" s="19">
        <v>7336152.0099999998</v>
      </c>
      <c r="U578" s="19">
        <v>0</v>
      </c>
      <c r="V578" s="19">
        <v>0</v>
      </c>
      <c r="W578" s="19">
        <v>0</v>
      </c>
      <c r="X578" s="19">
        <v>1.862645149230957E-9</v>
      </c>
      <c r="Y578" s="20">
        <f t="shared" si="32"/>
        <v>0.2906560497261943</v>
      </c>
      <c r="Z578" s="20">
        <f t="shared" si="33"/>
        <v>0.2906560497261943</v>
      </c>
      <c r="AA578" s="20">
        <f t="shared" si="35"/>
        <v>0.7093439502738057</v>
      </c>
      <c r="AB578" s="21">
        <f t="shared" si="34"/>
        <v>1</v>
      </c>
    </row>
    <row r="579" spans="1:28" ht="75" outlineLevel="2" x14ac:dyDescent="0.25">
      <c r="A579" s="15" t="s">
        <v>198</v>
      </c>
      <c r="B579" s="16" t="s">
        <v>30</v>
      </c>
      <c r="C579" s="16" t="s">
        <v>137</v>
      </c>
      <c r="D579" s="16" t="s">
        <v>138</v>
      </c>
      <c r="E579" s="16" t="s">
        <v>142</v>
      </c>
      <c r="F579" s="16" t="s">
        <v>33</v>
      </c>
      <c r="G579" s="16">
        <v>1310</v>
      </c>
      <c r="H579" s="16">
        <v>3480</v>
      </c>
      <c r="I579" s="17" t="s">
        <v>143</v>
      </c>
      <c r="J579" s="19">
        <v>5612798290</v>
      </c>
      <c r="K579" s="19">
        <v>5612798290</v>
      </c>
      <c r="L579" s="19">
        <v>0</v>
      </c>
      <c r="M579" s="19">
        <v>0</v>
      </c>
      <c r="N579" s="19">
        <v>0</v>
      </c>
      <c r="O579" s="19">
        <v>5612798290</v>
      </c>
      <c r="P579" s="19">
        <v>0</v>
      </c>
      <c r="Q579" s="19">
        <v>4516816095.9499998</v>
      </c>
      <c r="R579" s="19">
        <v>0</v>
      </c>
      <c r="S579" s="19">
        <v>1095982194.05</v>
      </c>
      <c r="T579" s="19">
        <v>1095982194.05</v>
      </c>
      <c r="U579" s="19">
        <v>0</v>
      </c>
      <c r="V579" s="19">
        <v>0</v>
      </c>
      <c r="W579" s="19">
        <v>0</v>
      </c>
      <c r="X579" s="19">
        <v>2.384185791015625E-7</v>
      </c>
      <c r="Y579" s="20">
        <f t="shared" si="32"/>
        <v>0.19526484605774064</v>
      </c>
      <c r="Z579" s="20">
        <f t="shared" si="33"/>
        <v>0.19526484605774064</v>
      </c>
      <c r="AA579" s="20">
        <f t="shared" si="35"/>
        <v>0.80473515394225936</v>
      </c>
      <c r="AB579" s="21">
        <f t="shared" si="34"/>
        <v>1</v>
      </c>
    </row>
    <row r="580" spans="1:28" ht="120" outlineLevel="2" x14ac:dyDescent="0.25">
      <c r="A580" s="15" t="s">
        <v>262</v>
      </c>
      <c r="B580" s="16" t="s">
        <v>263</v>
      </c>
      <c r="C580" s="16" t="s">
        <v>137</v>
      </c>
      <c r="D580" s="16" t="s">
        <v>138</v>
      </c>
      <c r="E580" s="16" t="s">
        <v>52</v>
      </c>
      <c r="F580" s="16" t="s">
        <v>33</v>
      </c>
      <c r="G580" s="16">
        <v>1310</v>
      </c>
      <c r="H580" s="16">
        <v>3480</v>
      </c>
      <c r="I580" s="17" t="s">
        <v>139</v>
      </c>
      <c r="J580" s="19">
        <v>1454282</v>
      </c>
      <c r="K580" s="19">
        <v>1454282</v>
      </c>
      <c r="L580" s="19">
        <v>0</v>
      </c>
      <c r="M580" s="19">
        <v>0</v>
      </c>
      <c r="N580" s="19">
        <v>0</v>
      </c>
      <c r="O580" s="19">
        <v>1454282</v>
      </c>
      <c r="P580" s="19">
        <v>0</v>
      </c>
      <c r="Q580" s="19">
        <v>1071282.57</v>
      </c>
      <c r="R580" s="19">
        <v>0</v>
      </c>
      <c r="S580" s="19">
        <v>382999.43</v>
      </c>
      <c r="T580" s="19">
        <v>382999.43</v>
      </c>
      <c r="U580" s="19">
        <v>0</v>
      </c>
      <c r="V580" s="19">
        <v>0</v>
      </c>
      <c r="W580" s="19">
        <v>0</v>
      </c>
      <c r="X580" s="19">
        <v>-5.8207660913467407E-11</v>
      </c>
      <c r="Y580" s="20">
        <f t="shared" si="32"/>
        <v>0.263359809170436</v>
      </c>
      <c r="Z580" s="20">
        <f t="shared" si="33"/>
        <v>0.263359809170436</v>
      </c>
      <c r="AA580" s="20">
        <f t="shared" si="35"/>
        <v>0.736640190829564</v>
      </c>
      <c r="AB580" s="21">
        <f t="shared" si="34"/>
        <v>1</v>
      </c>
    </row>
    <row r="581" spans="1:28" ht="120" outlineLevel="2" x14ac:dyDescent="0.25">
      <c r="A581" s="15" t="s">
        <v>262</v>
      </c>
      <c r="B581" s="16" t="s">
        <v>263</v>
      </c>
      <c r="C581" s="16" t="s">
        <v>137</v>
      </c>
      <c r="D581" s="16" t="s">
        <v>138</v>
      </c>
      <c r="E581" s="16" t="s">
        <v>140</v>
      </c>
      <c r="F581" s="16" t="s">
        <v>33</v>
      </c>
      <c r="G581" s="16">
        <v>1310</v>
      </c>
      <c r="H581" s="16">
        <v>3480</v>
      </c>
      <c r="I581" s="17" t="s">
        <v>141</v>
      </c>
      <c r="J581" s="19">
        <v>750230</v>
      </c>
      <c r="K581" s="19">
        <v>750230</v>
      </c>
      <c r="L581" s="19">
        <v>0</v>
      </c>
      <c r="M581" s="19">
        <v>0</v>
      </c>
      <c r="N581" s="19">
        <v>0</v>
      </c>
      <c r="O581" s="19">
        <v>750230</v>
      </c>
      <c r="P581" s="19">
        <v>0</v>
      </c>
      <c r="Q581" s="19">
        <v>518043.11</v>
      </c>
      <c r="R581" s="19">
        <v>0</v>
      </c>
      <c r="S581" s="19">
        <v>232186.89</v>
      </c>
      <c r="T581" s="19">
        <v>232186.89</v>
      </c>
      <c r="U581" s="19">
        <v>0</v>
      </c>
      <c r="V581" s="19">
        <v>0</v>
      </c>
      <c r="W581" s="19">
        <v>0</v>
      </c>
      <c r="X581" s="19">
        <v>0</v>
      </c>
      <c r="Y581" s="20">
        <f t="shared" si="32"/>
        <v>0.30948761046612372</v>
      </c>
      <c r="Z581" s="20">
        <f t="shared" si="33"/>
        <v>0.30948761046612372</v>
      </c>
      <c r="AA581" s="20">
        <f t="shared" si="35"/>
        <v>0.69051238953387628</v>
      </c>
      <c r="AB581" s="21">
        <f t="shared" si="34"/>
        <v>1</v>
      </c>
    </row>
    <row r="582" spans="1:28" ht="75" outlineLevel="2" x14ac:dyDescent="0.25">
      <c r="A582" s="15" t="s">
        <v>262</v>
      </c>
      <c r="B582" s="16" t="s">
        <v>263</v>
      </c>
      <c r="C582" s="16" t="s">
        <v>137</v>
      </c>
      <c r="D582" s="16" t="s">
        <v>138</v>
      </c>
      <c r="E582" s="16" t="s">
        <v>142</v>
      </c>
      <c r="F582" s="16" t="s">
        <v>33</v>
      </c>
      <c r="G582" s="16">
        <v>1310</v>
      </c>
      <c r="H582" s="16">
        <v>3480</v>
      </c>
      <c r="I582" s="17" t="s">
        <v>143</v>
      </c>
      <c r="J582" s="19">
        <v>3257163</v>
      </c>
      <c r="K582" s="19">
        <v>3257163</v>
      </c>
      <c r="L582" s="19">
        <v>0</v>
      </c>
      <c r="M582" s="19">
        <v>0</v>
      </c>
      <c r="N582" s="19">
        <v>0</v>
      </c>
      <c r="O582" s="19">
        <v>3257163</v>
      </c>
      <c r="P582" s="19">
        <v>0</v>
      </c>
      <c r="Q582" s="19">
        <v>2548924.31</v>
      </c>
      <c r="R582" s="19">
        <v>0</v>
      </c>
      <c r="S582" s="19">
        <v>708238.69</v>
      </c>
      <c r="T582" s="19">
        <v>708238.69</v>
      </c>
      <c r="U582" s="19">
        <v>0</v>
      </c>
      <c r="V582" s="19">
        <v>0</v>
      </c>
      <c r="W582" s="19">
        <v>0</v>
      </c>
      <c r="X582" s="19">
        <v>0</v>
      </c>
      <c r="Y582" s="20">
        <f t="shared" si="32"/>
        <v>0.21744035837322231</v>
      </c>
      <c r="Z582" s="20">
        <f t="shared" si="33"/>
        <v>0.21744035837322231</v>
      </c>
      <c r="AA582" s="20">
        <f t="shared" si="35"/>
        <v>0.78255964162677771</v>
      </c>
      <c r="AB582" s="21">
        <f t="shared" si="34"/>
        <v>1</v>
      </c>
    </row>
    <row r="583" spans="1:28" ht="120" outlineLevel="2" x14ac:dyDescent="0.25">
      <c r="A583" s="15" t="s">
        <v>262</v>
      </c>
      <c r="B583" s="16" t="s">
        <v>264</v>
      </c>
      <c r="C583" s="16" t="s">
        <v>137</v>
      </c>
      <c r="D583" s="16" t="s">
        <v>138</v>
      </c>
      <c r="E583" s="16" t="s">
        <v>52</v>
      </c>
      <c r="F583" s="16" t="s">
        <v>33</v>
      </c>
      <c r="G583" s="16">
        <v>1310</v>
      </c>
      <c r="H583" s="16">
        <v>3480</v>
      </c>
      <c r="I583" s="17" t="s">
        <v>139</v>
      </c>
      <c r="J583" s="19">
        <v>27140500</v>
      </c>
      <c r="K583" s="19">
        <v>27140500</v>
      </c>
      <c r="L583" s="19">
        <v>0</v>
      </c>
      <c r="M583" s="19">
        <v>0</v>
      </c>
      <c r="N583" s="19">
        <v>0</v>
      </c>
      <c r="O583" s="19">
        <v>27140500</v>
      </c>
      <c r="P583" s="19">
        <v>0</v>
      </c>
      <c r="Q583" s="19">
        <v>21069599.52</v>
      </c>
      <c r="R583" s="19">
        <v>0</v>
      </c>
      <c r="S583" s="19">
        <v>6070900.4800000004</v>
      </c>
      <c r="T583" s="19">
        <v>6070900.4800000004</v>
      </c>
      <c r="U583" s="19">
        <v>0</v>
      </c>
      <c r="V583" s="19">
        <v>0</v>
      </c>
      <c r="W583" s="19">
        <v>0</v>
      </c>
      <c r="X583" s="19">
        <v>0</v>
      </c>
      <c r="Y583" s="20">
        <f t="shared" si="32"/>
        <v>0.22368417973139773</v>
      </c>
      <c r="Z583" s="20">
        <f t="shared" si="33"/>
        <v>0.22368417973139773</v>
      </c>
      <c r="AA583" s="20">
        <f t="shared" si="35"/>
        <v>0.77631582026860224</v>
      </c>
      <c r="AB583" s="21">
        <f t="shared" si="34"/>
        <v>1</v>
      </c>
    </row>
    <row r="584" spans="1:28" ht="120" outlineLevel="2" x14ac:dyDescent="0.25">
      <c r="A584" s="15" t="s">
        <v>262</v>
      </c>
      <c r="B584" s="16" t="s">
        <v>264</v>
      </c>
      <c r="C584" s="16" t="s">
        <v>137</v>
      </c>
      <c r="D584" s="16" t="s">
        <v>138</v>
      </c>
      <c r="E584" s="16" t="s">
        <v>140</v>
      </c>
      <c r="F584" s="16" t="s">
        <v>33</v>
      </c>
      <c r="G584" s="16">
        <v>1310</v>
      </c>
      <c r="H584" s="16">
        <v>3480</v>
      </c>
      <c r="I584" s="17" t="s">
        <v>141</v>
      </c>
      <c r="J584" s="19">
        <v>14001154</v>
      </c>
      <c r="K584" s="19">
        <v>14001154</v>
      </c>
      <c r="L584" s="19">
        <v>0</v>
      </c>
      <c r="M584" s="19">
        <v>0</v>
      </c>
      <c r="N584" s="19">
        <v>0</v>
      </c>
      <c r="O584" s="19">
        <v>14001154</v>
      </c>
      <c r="P584" s="19">
        <v>0</v>
      </c>
      <c r="Q584" s="19">
        <v>9918319.1999999993</v>
      </c>
      <c r="R584" s="19">
        <v>0</v>
      </c>
      <c r="S584" s="19">
        <v>4082834.8</v>
      </c>
      <c r="T584" s="19">
        <v>4082834.8</v>
      </c>
      <c r="U584" s="19">
        <v>0</v>
      </c>
      <c r="V584" s="19">
        <v>0</v>
      </c>
      <c r="W584" s="19">
        <v>0</v>
      </c>
      <c r="X584" s="19">
        <v>9.3132257461547852E-10</v>
      </c>
      <c r="Y584" s="20">
        <f t="shared" si="32"/>
        <v>0.29160702039274761</v>
      </c>
      <c r="Z584" s="20">
        <f t="shared" si="33"/>
        <v>0.29160702039274761</v>
      </c>
      <c r="AA584" s="20">
        <f t="shared" si="35"/>
        <v>0.70839297960725234</v>
      </c>
      <c r="AB584" s="21">
        <f t="shared" si="34"/>
        <v>1</v>
      </c>
    </row>
    <row r="585" spans="1:28" ht="135" outlineLevel="2" x14ac:dyDescent="0.25">
      <c r="A585" s="15" t="s">
        <v>262</v>
      </c>
      <c r="B585" s="16" t="s">
        <v>264</v>
      </c>
      <c r="C585" s="16" t="s">
        <v>137</v>
      </c>
      <c r="D585" s="16" t="s">
        <v>138</v>
      </c>
      <c r="E585" s="16" t="s">
        <v>271</v>
      </c>
      <c r="F585" s="16" t="s">
        <v>33</v>
      </c>
      <c r="G585" s="16">
        <v>1310</v>
      </c>
      <c r="H585" s="16">
        <v>3480</v>
      </c>
      <c r="I585" s="17" t="s">
        <v>272</v>
      </c>
      <c r="J585" s="19">
        <v>550000000</v>
      </c>
      <c r="K585" s="19">
        <v>550000000</v>
      </c>
      <c r="L585" s="19">
        <v>0</v>
      </c>
      <c r="M585" s="19">
        <v>-39576</v>
      </c>
      <c r="N585" s="19">
        <v>0</v>
      </c>
      <c r="O585" s="19">
        <v>549960424</v>
      </c>
      <c r="P585" s="19">
        <v>0</v>
      </c>
      <c r="Q585" s="19">
        <v>549960424</v>
      </c>
      <c r="R585" s="19">
        <v>0</v>
      </c>
      <c r="S585" s="19">
        <v>0</v>
      </c>
      <c r="T585" s="19">
        <v>0</v>
      </c>
      <c r="U585" s="19">
        <v>0</v>
      </c>
      <c r="V585" s="19">
        <v>39576</v>
      </c>
      <c r="W585" s="19">
        <v>0</v>
      </c>
      <c r="X585" s="19">
        <v>0</v>
      </c>
      <c r="Y585" s="20">
        <f t="shared" si="32"/>
        <v>0</v>
      </c>
      <c r="Z585" s="20">
        <f t="shared" si="33"/>
        <v>0</v>
      </c>
      <c r="AA585" s="20">
        <f t="shared" si="35"/>
        <v>1</v>
      </c>
      <c r="AB585" s="21">
        <f t="shared" si="34"/>
        <v>1</v>
      </c>
    </row>
    <row r="586" spans="1:28" ht="75" outlineLevel="2" x14ac:dyDescent="0.25">
      <c r="A586" s="15" t="s">
        <v>262</v>
      </c>
      <c r="B586" s="16" t="s">
        <v>264</v>
      </c>
      <c r="C586" s="16" t="s">
        <v>137</v>
      </c>
      <c r="D586" s="16" t="s">
        <v>138</v>
      </c>
      <c r="E586" s="16" t="s">
        <v>142</v>
      </c>
      <c r="F586" s="16" t="s">
        <v>33</v>
      </c>
      <c r="G586" s="16">
        <v>1310</v>
      </c>
      <c r="H586" s="16">
        <v>3480</v>
      </c>
      <c r="I586" s="17" t="s">
        <v>143</v>
      </c>
      <c r="J586" s="19">
        <v>60786747</v>
      </c>
      <c r="K586" s="19">
        <v>60786747</v>
      </c>
      <c r="L586" s="19">
        <v>0</v>
      </c>
      <c r="M586" s="19">
        <v>0</v>
      </c>
      <c r="N586" s="19">
        <v>0</v>
      </c>
      <c r="O586" s="19">
        <v>60786747</v>
      </c>
      <c r="P586" s="19">
        <v>0</v>
      </c>
      <c r="Q586" s="19">
        <v>48017146.329999998</v>
      </c>
      <c r="R586" s="19">
        <v>0</v>
      </c>
      <c r="S586" s="19">
        <v>12769600.67</v>
      </c>
      <c r="T586" s="19">
        <v>12769600.67</v>
      </c>
      <c r="U586" s="19">
        <v>0</v>
      </c>
      <c r="V586" s="19">
        <v>0</v>
      </c>
      <c r="W586" s="19">
        <v>0</v>
      </c>
      <c r="X586" s="19">
        <v>1.862645149230957E-9</v>
      </c>
      <c r="Y586" s="20">
        <f t="shared" si="32"/>
        <v>0.21007211769368084</v>
      </c>
      <c r="Z586" s="20">
        <f t="shared" si="33"/>
        <v>0.21007211769368084</v>
      </c>
      <c r="AA586" s="20">
        <f t="shared" si="35"/>
        <v>0.78992788230631916</v>
      </c>
      <c r="AB586" s="21">
        <f t="shared" si="34"/>
        <v>1</v>
      </c>
    </row>
    <row r="587" spans="1:28" ht="225" outlineLevel="2" x14ac:dyDescent="0.25">
      <c r="A587" s="15" t="s">
        <v>262</v>
      </c>
      <c r="B587" s="16" t="s">
        <v>264</v>
      </c>
      <c r="C587" s="16" t="s">
        <v>137</v>
      </c>
      <c r="D587" s="16" t="s">
        <v>138</v>
      </c>
      <c r="E587" s="16" t="s">
        <v>273</v>
      </c>
      <c r="F587" s="16" t="s">
        <v>33</v>
      </c>
      <c r="G587" s="16">
        <v>1310</v>
      </c>
      <c r="H587" s="16">
        <v>3480</v>
      </c>
      <c r="I587" s="17" t="s">
        <v>274</v>
      </c>
      <c r="J587" s="19">
        <v>200000000</v>
      </c>
      <c r="K587" s="19">
        <v>200000000</v>
      </c>
      <c r="L587" s="19">
        <v>0</v>
      </c>
      <c r="M587" s="19">
        <v>0</v>
      </c>
      <c r="N587" s="19">
        <v>0</v>
      </c>
      <c r="O587" s="19">
        <v>200000000</v>
      </c>
      <c r="P587" s="19">
        <v>0</v>
      </c>
      <c r="Q587" s="19">
        <v>100000000</v>
      </c>
      <c r="R587" s="19">
        <v>0</v>
      </c>
      <c r="S587" s="19">
        <v>0</v>
      </c>
      <c r="T587" s="19">
        <v>0</v>
      </c>
      <c r="U587" s="19">
        <v>0</v>
      </c>
      <c r="V587" s="19">
        <v>100000000</v>
      </c>
      <c r="W587" s="19">
        <v>0</v>
      </c>
      <c r="X587" s="19">
        <v>100000000</v>
      </c>
      <c r="Y587" s="20">
        <f t="shared" ref="Y587:Y650" si="36">IF($S587=0,0,$S587/$K587)</f>
        <v>0</v>
      </c>
      <c r="Z587" s="20">
        <f t="shared" ref="Z587:Z650" si="37">IF($S587=0,0,$S587/$O587)</f>
        <v>0</v>
      </c>
      <c r="AA587" s="20">
        <f t="shared" ref="AA587:AA650" si="38">((P587+Q587+R587)/(O587))</f>
        <v>0.5</v>
      </c>
      <c r="AB587" s="21">
        <f t="shared" ref="AB587:AB650" si="39">Z587+AA587</f>
        <v>0.5</v>
      </c>
    </row>
    <row r="588" spans="1:28" ht="300" outlineLevel="2" x14ac:dyDescent="0.25">
      <c r="A588" s="15" t="s">
        <v>262</v>
      </c>
      <c r="B588" s="16" t="s">
        <v>264</v>
      </c>
      <c r="C588" s="16" t="s">
        <v>137</v>
      </c>
      <c r="D588" s="16" t="s">
        <v>138</v>
      </c>
      <c r="E588" s="16" t="s">
        <v>275</v>
      </c>
      <c r="F588" s="16" t="s">
        <v>33</v>
      </c>
      <c r="G588" s="16">
        <v>1310</v>
      </c>
      <c r="H588" s="16">
        <v>3480</v>
      </c>
      <c r="I588" s="17" t="s">
        <v>276</v>
      </c>
      <c r="J588" s="19">
        <v>300000000</v>
      </c>
      <c r="K588" s="19">
        <v>300000000</v>
      </c>
      <c r="L588" s="19">
        <v>0</v>
      </c>
      <c r="M588" s="19">
        <v>0</v>
      </c>
      <c r="N588" s="19">
        <v>0</v>
      </c>
      <c r="O588" s="19">
        <v>300000000</v>
      </c>
      <c r="P588" s="19">
        <v>0</v>
      </c>
      <c r="Q588" s="19">
        <v>0</v>
      </c>
      <c r="R588" s="19">
        <v>0</v>
      </c>
      <c r="S588" s="19">
        <v>150000000</v>
      </c>
      <c r="T588" s="19">
        <v>150000000</v>
      </c>
      <c r="U588" s="19">
        <v>0</v>
      </c>
      <c r="V588" s="19">
        <v>150000000</v>
      </c>
      <c r="W588" s="19">
        <v>0</v>
      </c>
      <c r="X588" s="19">
        <v>150000000</v>
      </c>
      <c r="Y588" s="20">
        <f t="shared" si="36"/>
        <v>0.5</v>
      </c>
      <c r="Z588" s="20">
        <f t="shared" si="37"/>
        <v>0.5</v>
      </c>
      <c r="AA588" s="20">
        <f t="shared" si="38"/>
        <v>0</v>
      </c>
      <c r="AB588" s="21">
        <f t="shared" si="39"/>
        <v>0.5</v>
      </c>
    </row>
    <row r="589" spans="1:28" ht="135" outlineLevel="2" x14ac:dyDescent="0.25">
      <c r="A589" s="15" t="s">
        <v>262</v>
      </c>
      <c r="B589" s="16" t="s">
        <v>264</v>
      </c>
      <c r="C589" s="16" t="s">
        <v>137</v>
      </c>
      <c r="D589" s="16" t="s">
        <v>138</v>
      </c>
      <c r="E589" s="16" t="s">
        <v>277</v>
      </c>
      <c r="F589" s="16" t="s">
        <v>33</v>
      </c>
      <c r="G589" s="16">
        <v>1310</v>
      </c>
      <c r="H589" s="16">
        <v>3480</v>
      </c>
      <c r="I589" s="17" t="s">
        <v>278</v>
      </c>
      <c r="J589" s="19">
        <v>70000000</v>
      </c>
      <c r="K589" s="19">
        <v>70000000</v>
      </c>
      <c r="L589" s="19">
        <v>0</v>
      </c>
      <c r="M589" s="19">
        <v>0</v>
      </c>
      <c r="N589" s="19">
        <v>0</v>
      </c>
      <c r="O589" s="19">
        <v>70000000</v>
      </c>
      <c r="P589" s="19">
        <v>0</v>
      </c>
      <c r="Q589" s="19">
        <v>30000000</v>
      </c>
      <c r="R589" s="19">
        <v>0</v>
      </c>
      <c r="S589" s="19">
        <v>0</v>
      </c>
      <c r="T589" s="19">
        <v>0</v>
      </c>
      <c r="U589" s="19">
        <v>0</v>
      </c>
      <c r="V589" s="19">
        <v>40000000</v>
      </c>
      <c r="W589" s="19">
        <v>0</v>
      </c>
      <c r="X589" s="19">
        <v>40000000</v>
      </c>
      <c r="Y589" s="20">
        <f t="shared" si="36"/>
        <v>0</v>
      </c>
      <c r="Z589" s="20">
        <f t="shared" si="37"/>
        <v>0</v>
      </c>
      <c r="AA589" s="20">
        <f t="shared" si="38"/>
        <v>0.42857142857142855</v>
      </c>
      <c r="AB589" s="21">
        <f t="shared" si="39"/>
        <v>0.42857142857142855</v>
      </c>
    </row>
    <row r="590" spans="1:28" ht="135" outlineLevel="2" x14ac:dyDescent="0.25">
      <c r="A590" s="15" t="s">
        <v>262</v>
      </c>
      <c r="B590" s="16" t="s">
        <v>264</v>
      </c>
      <c r="C590" s="16" t="s">
        <v>137</v>
      </c>
      <c r="D590" s="16" t="s">
        <v>138</v>
      </c>
      <c r="E590" s="16" t="s">
        <v>144</v>
      </c>
      <c r="F590" s="16" t="s">
        <v>33</v>
      </c>
      <c r="G590" s="16">
        <v>1310</v>
      </c>
      <c r="H590" s="16">
        <v>3480</v>
      </c>
      <c r="I590" s="17" t="s">
        <v>279</v>
      </c>
      <c r="J590" s="19">
        <v>30000000</v>
      </c>
      <c r="K590" s="19">
        <v>30000000</v>
      </c>
      <c r="L590" s="19">
        <v>0</v>
      </c>
      <c r="M590" s="19">
        <v>0</v>
      </c>
      <c r="N590" s="19">
        <v>0</v>
      </c>
      <c r="O590" s="19">
        <v>30000000</v>
      </c>
      <c r="P590" s="19">
        <v>0</v>
      </c>
      <c r="Q590" s="19">
        <v>0</v>
      </c>
      <c r="R590" s="19">
        <v>0</v>
      </c>
      <c r="S590" s="19">
        <v>0</v>
      </c>
      <c r="T590" s="19">
        <v>0</v>
      </c>
      <c r="U590" s="19">
        <v>0</v>
      </c>
      <c r="V590" s="19">
        <v>30000000</v>
      </c>
      <c r="W590" s="19">
        <v>0</v>
      </c>
      <c r="X590" s="19">
        <v>30000000</v>
      </c>
      <c r="Y590" s="20">
        <f t="shared" si="36"/>
        <v>0</v>
      </c>
      <c r="Z590" s="20">
        <f t="shared" si="37"/>
        <v>0</v>
      </c>
      <c r="AA590" s="20">
        <f t="shared" si="38"/>
        <v>0</v>
      </c>
      <c r="AB590" s="21">
        <f t="shared" si="39"/>
        <v>0</v>
      </c>
    </row>
    <row r="591" spans="1:28" ht="120" outlineLevel="2" x14ac:dyDescent="0.25">
      <c r="A591" s="15" t="s">
        <v>262</v>
      </c>
      <c r="B591" s="16" t="s">
        <v>288</v>
      </c>
      <c r="C591" s="16" t="s">
        <v>137</v>
      </c>
      <c r="D591" s="16" t="s">
        <v>138</v>
      </c>
      <c r="E591" s="16" t="s">
        <v>52</v>
      </c>
      <c r="F591" s="16" t="s">
        <v>33</v>
      </c>
      <c r="G591" s="16">
        <v>1310</v>
      </c>
      <c r="H591" s="16">
        <v>3480</v>
      </c>
      <c r="I591" s="17" t="s">
        <v>139</v>
      </c>
      <c r="J591" s="19">
        <v>5369504</v>
      </c>
      <c r="K591" s="19">
        <v>5369504</v>
      </c>
      <c r="L591" s="19">
        <v>0</v>
      </c>
      <c r="M591" s="19">
        <v>0</v>
      </c>
      <c r="N591" s="19">
        <v>0</v>
      </c>
      <c r="O591" s="19">
        <v>5369504</v>
      </c>
      <c r="P591" s="19">
        <v>0</v>
      </c>
      <c r="Q591" s="19">
        <v>4112029.63</v>
      </c>
      <c r="R591" s="19">
        <v>0</v>
      </c>
      <c r="S591" s="19">
        <v>1257474.3700000001</v>
      </c>
      <c r="T591" s="19">
        <v>1257474.3700000001</v>
      </c>
      <c r="U591" s="19">
        <v>0</v>
      </c>
      <c r="V591" s="19">
        <v>0</v>
      </c>
      <c r="W591" s="19">
        <v>0</v>
      </c>
      <c r="X591" s="19">
        <v>0</v>
      </c>
      <c r="Y591" s="20">
        <f t="shared" si="36"/>
        <v>0.2341881801373088</v>
      </c>
      <c r="Z591" s="20">
        <f t="shared" si="37"/>
        <v>0.2341881801373088</v>
      </c>
      <c r="AA591" s="20">
        <f t="shared" si="38"/>
        <v>0.7658118198626912</v>
      </c>
      <c r="AB591" s="21">
        <f t="shared" si="39"/>
        <v>1</v>
      </c>
    </row>
    <row r="592" spans="1:28" ht="120" outlineLevel="2" x14ac:dyDescent="0.25">
      <c r="A592" s="15" t="s">
        <v>262</v>
      </c>
      <c r="B592" s="16" t="s">
        <v>288</v>
      </c>
      <c r="C592" s="16" t="s">
        <v>137</v>
      </c>
      <c r="D592" s="16" t="s">
        <v>138</v>
      </c>
      <c r="E592" s="16" t="s">
        <v>140</v>
      </c>
      <c r="F592" s="16" t="s">
        <v>33</v>
      </c>
      <c r="G592" s="16">
        <v>1310</v>
      </c>
      <c r="H592" s="16">
        <v>3480</v>
      </c>
      <c r="I592" s="17" t="s">
        <v>141</v>
      </c>
      <c r="J592" s="19">
        <v>2770003</v>
      </c>
      <c r="K592" s="19">
        <v>2770003</v>
      </c>
      <c r="L592" s="19">
        <v>0</v>
      </c>
      <c r="M592" s="19">
        <v>0</v>
      </c>
      <c r="N592" s="19">
        <v>0</v>
      </c>
      <c r="O592" s="19">
        <v>2770003</v>
      </c>
      <c r="P592" s="19">
        <v>0</v>
      </c>
      <c r="Q592" s="19">
        <v>2006442.2</v>
      </c>
      <c r="R592" s="19">
        <v>0</v>
      </c>
      <c r="S592" s="19">
        <v>763560.8</v>
      </c>
      <c r="T592" s="19">
        <v>763560.8</v>
      </c>
      <c r="U592" s="19">
        <v>0</v>
      </c>
      <c r="V592" s="19">
        <v>0</v>
      </c>
      <c r="W592" s="19">
        <v>0</v>
      </c>
      <c r="X592" s="19">
        <v>0</v>
      </c>
      <c r="Y592" s="20">
        <f t="shared" si="36"/>
        <v>0.27565341986994241</v>
      </c>
      <c r="Z592" s="20">
        <f t="shared" si="37"/>
        <v>0.27565341986994241</v>
      </c>
      <c r="AA592" s="20">
        <f t="shared" si="38"/>
        <v>0.72434658013005759</v>
      </c>
      <c r="AB592" s="21">
        <f t="shared" si="39"/>
        <v>1</v>
      </c>
    </row>
    <row r="593" spans="1:28" ht="75" outlineLevel="2" x14ac:dyDescent="0.25">
      <c r="A593" s="15" t="s">
        <v>262</v>
      </c>
      <c r="B593" s="16" t="s">
        <v>288</v>
      </c>
      <c r="C593" s="16" t="s">
        <v>137</v>
      </c>
      <c r="D593" s="16" t="s">
        <v>138</v>
      </c>
      <c r="E593" s="16" t="s">
        <v>142</v>
      </c>
      <c r="F593" s="16" t="s">
        <v>33</v>
      </c>
      <c r="G593" s="16">
        <v>1310</v>
      </c>
      <c r="H593" s="16">
        <v>3480</v>
      </c>
      <c r="I593" s="17" t="s">
        <v>143</v>
      </c>
      <c r="J593" s="19">
        <v>12026112</v>
      </c>
      <c r="K593" s="19">
        <v>12026112</v>
      </c>
      <c r="L593" s="19">
        <v>0</v>
      </c>
      <c r="M593" s="19">
        <v>0</v>
      </c>
      <c r="N593" s="19">
        <v>0</v>
      </c>
      <c r="O593" s="19">
        <v>12026112</v>
      </c>
      <c r="P593" s="19">
        <v>0</v>
      </c>
      <c r="Q593" s="19">
        <v>9652899.5199999996</v>
      </c>
      <c r="R593" s="19">
        <v>0</v>
      </c>
      <c r="S593" s="19">
        <v>2373212.48</v>
      </c>
      <c r="T593" s="19">
        <v>2373212.48</v>
      </c>
      <c r="U593" s="19">
        <v>0</v>
      </c>
      <c r="V593" s="19">
        <v>0</v>
      </c>
      <c r="W593" s="19">
        <v>0</v>
      </c>
      <c r="X593" s="19">
        <v>4.6566128730773926E-10</v>
      </c>
      <c r="Y593" s="20">
        <f t="shared" si="36"/>
        <v>0.19733829852906742</v>
      </c>
      <c r="Z593" s="20">
        <f t="shared" si="37"/>
        <v>0.19733829852906742</v>
      </c>
      <c r="AA593" s="20">
        <f t="shared" si="38"/>
        <v>0.80266170147093252</v>
      </c>
      <c r="AB593" s="21">
        <f t="shared" si="39"/>
        <v>1</v>
      </c>
    </row>
    <row r="594" spans="1:28" ht="120" outlineLevel="2" x14ac:dyDescent="0.25">
      <c r="A594" s="15" t="s">
        <v>295</v>
      </c>
      <c r="B594" s="16" t="s">
        <v>30</v>
      </c>
      <c r="C594" s="16" t="s">
        <v>137</v>
      </c>
      <c r="D594" s="16" t="s">
        <v>138</v>
      </c>
      <c r="E594" s="16" t="s">
        <v>52</v>
      </c>
      <c r="F594" s="16" t="s">
        <v>33</v>
      </c>
      <c r="G594" s="16">
        <v>1310</v>
      </c>
      <c r="H594" s="16">
        <v>3480</v>
      </c>
      <c r="I594" s="17" t="s">
        <v>139</v>
      </c>
      <c r="J594" s="19">
        <v>9443681</v>
      </c>
      <c r="K594" s="19">
        <v>9443681</v>
      </c>
      <c r="L594" s="19">
        <v>0</v>
      </c>
      <c r="M594" s="19">
        <v>0</v>
      </c>
      <c r="N594" s="19">
        <v>0</v>
      </c>
      <c r="O594" s="19">
        <v>9443681</v>
      </c>
      <c r="P594" s="19">
        <v>0</v>
      </c>
      <c r="Q594" s="19">
        <v>6865406.6699999999</v>
      </c>
      <c r="R594" s="19">
        <v>0</v>
      </c>
      <c r="S594" s="19">
        <v>2578274.33</v>
      </c>
      <c r="T594" s="19">
        <v>2578274.33</v>
      </c>
      <c r="U594" s="19">
        <v>0</v>
      </c>
      <c r="V594" s="19">
        <v>0</v>
      </c>
      <c r="W594" s="19">
        <v>0</v>
      </c>
      <c r="X594" s="19">
        <v>0</v>
      </c>
      <c r="Y594" s="20">
        <f t="shared" si="36"/>
        <v>0.27301582190249757</v>
      </c>
      <c r="Z594" s="20">
        <f t="shared" si="37"/>
        <v>0.27301582190249757</v>
      </c>
      <c r="AA594" s="20">
        <f t="shared" si="38"/>
        <v>0.72698417809750249</v>
      </c>
      <c r="AB594" s="21">
        <f t="shared" si="39"/>
        <v>1</v>
      </c>
    </row>
    <row r="595" spans="1:28" ht="120" outlineLevel="2" x14ac:dyDescent="0.25">
      <c r="A595" s="15" t="s">
        <v>295</v>
      </c>
      <c r="B595" s="16" t="s">
        <v>30</v>
      </c>
      <c r="C595" s="16" t="s">
        <v>137</v>
      </c>
      <c r="D595" s="16" t="s">
        <v>138</v>
      </c>
      <c r="E595" s="16" t="s">
        <v>140</v>
      </c>
      <c r="F595" s="16" t="s">
        <v>33</v>
      </c>
      <c r="G595" s="16">
        <v>1310</v>
      </c>
      <c r="H595" s="16">
        <v>3480</v>
      </c>
      <c r="I595" s="17" t="s">
        <v>141</v>
      </c>
      <c r="J595" s="19">
        <v>3880336</v>
      </c>
      <c r="K595" s="19">
        <v>3880336</v>
      </c>
      <c r="L595" s="19">
        <v>0</v>
      </c>
      <c r="M595" s="19">
        <v>0</v>
      </c>
      <c r="N595" s="19">
        <v>0</v>
      </c>
      <c r="O595" s="19">
        <v>3880336</v>
      </c>
      <c r="P595" s="19">
        <v>0</v>
      </c>
      <c r="Q595" s="19">
        <v>2710254.73</v>
      </c>
      <c r="R595" s="19">
        <v>0</v>
      </c>
      <c r="S595" s="19">
        <v>1170081.27</v>
      </c>
      <c r="T595" s="19">
        <v>1170081.27</v>
      </c>
      <c r="U595" s="19">
        <v>0</v>
      </c>
      <c r="V595" s="19">
        <v>0</v>
      </c>
      <c r="W595" s="19">
        <v>0</v>
      </c>
      <c r="X595" s="19">
        <v>0</v>
      </c>
      <c r="Y595" s="20">
        <f t="shared" si="36"/>
        <v>0.30154122478053447</v>
      </c>
      <c r="Z595" s="20">
        <f t="shared" si="37"/>
        <v>0.30154122478053447</v>
      </c>
      <c r="AA595" s="20">
        <f t="shared" si="38"/>
        <v>0.69845877521946553</v>
      </c>
      <c r="AB595" s="21">
        <f t="shared" si="39"/>
        <v>1</v>
      </c>
    </row>
    <row r="596" spans="1:28" ht="75" outlineLevel="2" x14ac:dyDescent="0.25">
      <c r="A596" s="15" t="s">
        <v>295</v>
      </c>
      <c r="B596" s="16" t="s">
        <v>30</v>
      </c>
      <c r="C596" s="16" t="s">
        <v>137</v>
      </c>
      <c r="D596" s="16" t="s">
        <v>138</v>
      </c>
      <c r="E596" s="16" t="s">
        <v>142</v>
      </c>
      <c r="F596" s="16" t="s">
        <v>33</v>
      </c>
      <c r="G596" s="16">
        <v>1310</v>
      </c>
      <c r="H596" s="16">
        <v>3480</v>
      </c>
      <c r="I596" s="17" t="s">
        <v>143</v>
      </c>
      <c r="J596" s="19">
        <v>14924826</v>
      </c>
      <c r="K596" s="19">
        <v>14924826</v>
      </c>
      <c r="L596" s="19">
        <v>0</v>
      </c>
      <c r="M596" s="19">
        <v>0</v>
      </c>
      <c r="N596" s="19">
        <v>0</v>
      </c>
      <c r="O596" s="19">
        <v>14924826</v>
      </c>
      <c r="P596" s="19">
        <v>0</v>
      </c>
      <c r="Q596" s="19">
        <v>11275716.5</v>
      </c>
      <c r="R596" s="19">
        <v>0</v>
      </c>
      <c r="S596" s="19">
        <v>3649109.5</v>
      </c>
      <c r="T596" s="19">
        <v>3649109.5</v>
      </c>
      <c r="U596" s="19">
        <v>0</v>
      </c>
      <c r="V596" s="19">
        <v>0</v>
      </c>
      <c r="W596" s="19">
        <v>0</v>
      </c>
      <c r="X596" s="19">
        <v>0</v>
      </c>
      <c r="Y596" s="20">
        <f t="shared" si="36"/>
        <v>0.24449929935531578</v>
      </c>
      <c r="Z596" s="20">
        <f t="shared" si="37"/>
        <v>0.24449929935531578</v>
      </c>
      <c r="AA596" s="20">
        <f t="shared" si="38"/>
        <v>0.75550070064468422</v>
      </c>
      <c r="AB596" s="21">
        <f t="shared" si="39"/>
        <v>1</v>
      </c>
    </row>
    <row r="597" spans="1:28" ht="120" outlineLevel="2" x14ac:dyDescent="0.25">
      <c r="A597" s="15" t="s">
        <v>303</v>
      </c>
      <c r="B597" s="16" t="s">
        <v>30</v>
      </c>
      <c r="C597" s="16" t="s">
        <v>137</v>
      </c>
      <c r="D597" s="16" t="s">
        <v>138</v>
      </c>
      <c r="E597" s="16" t="s">
        <v>52</v>
      </c>
      <c r="F597" s="16" t="s">
        <v>33</v>
      </c>
      <c r="G597" s="16">
        <v>1310</v>
      </c>
      <c r="H597" s="16">
        <v>3480</v>
      </c>
      <c r="I597" s="17" t="s">
        <v>139</v>
      </c>
      <c r="J597" s="19">
        <v>28190110</v>
      </c>
      <c r="K597" s="19">
        <v>28190110</v>
      </c>
      <c r="L597" s="19">
        <v>0</v>
      </c>
      <c r="M597" s="19">
        <v>0</v>
      </c>
      <c r="N597" s="19">
        <v>0</v>
      </c>
      <c r="O597" s="19">
        <v>28190110</v>
      </c>
      <c r="P597" s="19">
        <v>0</v>
      </c>
      <c r="Q597" s="19">
        <v>21195624.059999999</v>
      </c>
      <c r="R597" s="19">
        <v>0</v>
      </c>
      <c r="S597" s="19">
        <v>6994485.9400000004</v>
      </c>
      <c r="T597" s="19">
        <v>6994485.9400000004</v>
      </c>
      <c r="U597" s="19">
        <v>0</v>
      </c>
      <c r="V597" s="19">
        <v>0</v>
      </c>
      <c r="W597" s="19">
        <v>0</v>
      </c>
      <c r="X597" s="19">
        <v>9.3132257461547852E-10</v>
      </c>
      <c r="Y597" s="20">
        <f t="shared" si="36"/>
        <v>0.24811843373438416</v>
      </c>
      <c r="Z597" s="20">
        <f t="shared" si="37"/>
        <v>0.24811843373438416</v>
      </c>
      <c r="AA597" s="20">
        <f t="shared" si="38"/>
        <v>0.75188156626561575</v>
      </c>
      <c r="AB597" s="21">
        <f t="shared" si="39"/>
        <v>0.99999999999999989</v>
      </c>
    </row>
    <row r="598" spans="1:28" ht="120" outlineLevel="2" x14ac:dyDescent="0.25">
      <c r="A598" s="15" t="s">
        <v>303</v>
      </c>
      <c r="B598" s="16" t="s">
        <v>30</v>
      </c>
      <c r="C598" s="16" t="s">
        <v>137</v>
      </c>
      <c r="D598" s="16" t="s">
        <v>138</v>
      </c>
      <c r="E598" s="16" t="s">
        <v>140</v>
      </c>
      <c r="F598" s="16" t="s">
        <v>33</v>
      </c>
      <c r="G598" s="16">
        <v>1310</v>
      </c>
      <c r="H598" s="16">
        <v>3480</v>
      </c>
      <c r="I598" s="17" t="s">
        <v>141</v>
      </c>
      <c r="J598" s="19">
        <v>13825510</v>
      </c>
      <c r="K598" s="19">
        <v>13825510</v>
      </c>
      <c r="L598" s="19">
        <v>0</v>
      </c>
      <c r="M598" s="19">
        <v>0</v>
      </c>
      <c r="N598" s="19">
        <v>0</v>
      </c>
      <c r="O598" s="19">
        <v>13825510</v>
      </c>
      <c r="P598" s="19">
        <v>0</v>
      </c>
      <c r="Q598" s="19">
        <v>10005174.800000001</v>
      </c>
      <c r="R598" s="19">
        <v>0</v>
      </c>
      <c r="S598" s="19">
        <v>3820335.2</v>
      </c>
      <c r="T598" s="19">
        <v>3820335.2</v>
      </c>
      <c r="U598" s="19">
        <v>0</v>
      </c>
      <c r="V598" s="19">
        <v>0</v>
      </c>
      <c r="W598" s="19">
        <v>0</v>
      </c>
      <c r="X598" s="19">
        <v>-9.3132257461547852E-10</v>
      </c>
      <c r="Y598" s="20">
        <f t="shared" si="36"/>
        <v>0.27632508312532417</v>
      </c>
      <c r="Z598" s="20">
        <f t="shared" si="37"/>
        <v>0.27632508312532417</v>
      </c>
      <c r="AA598" s="20">
        <f t="shared" si="38"/>
        <v>0.72367491687467589</v>
      </c>
      <c r="AB598" s="21">
        <f t="shared" si="39"/>
        <v>1</v>
      </c>
    </row>
    <row r="599" spans="1:28" ht="75" outlineLevel="2" x14ac:dyDescent="0.25">
      <c r="A599" s="15" t="s">
        <v>303</v>
      </c>
      <c r="B599" s="16" t="s">
        <v>30</v>
      </c>
      <c r="C599" s="16" t="s">
        <v>137</v>
      </c>
      <c r="D599" s="16" t="s">
        <v>138</v>
      </c>
      <c r="E599" s="16" t="s">
        <v>142</v>
      </c>
      <c r="F599" s="16" t="s">
        <v>33</v>
      </c>
      <c r="G599" s="16">
        <v>1310</v>
      </c>
      <c r="H599" s="16">
        <v>3480</v>
      </c>
      <c r="I599" s="17" t="s">
        <v>143</v>
      </c>
      <c r="J599" s="19">
        <v>58634093</v>
      </c>
      <c r="K599" s="19">
        <v>58634093</v>
      </c>
      <c r="L599" s="19">
        <v>0</v>
      </c>
      <c r="M599" s="19">
        <v>0</v>
      </c>
      <c r="N599" s="19">
        <v>0</v>
      </c>
      <c r="O599" s="19">
        <v>58634093</v>
      </c>
      <c r="P599" s="19">
        <v>0</v>
      </c>
      <c r="Q599" s="19">
        <v>46278196.920000002</v>
      </c>
      <c r="R599" s="19">
        <v>0</v>
      </c>
      <c r="S599" s="19">
        <v>12355896.08</v>
      </c>
      <c r="T599" s="19">
        <v>12355896.08</v>
      </c>
      <c r="U599" s="19">
        <v>0</v>
      </c>
      <c r="V599" s="19">
        <v>0</v>
      </c>
      <c r="W599" s="19">
        <v>0</v>
      </c>
      <c r="X599" s="19">
        <v>-1.862645149230957E-9</v>
      </c>
      <c r="Y599" s="20">
        <f t="shared" si="36"/>
        <v>0.21072886861232765</v>
      </c>
      <c r="Z599" s="20">
        <f t="shared" si="37"/>
        <v>0.21072886861232765</v>
      </c>
      <c r="AA599" s="20">
        <f t="shared" si="38"/>
        <v>0.78927113138767235</v>
      </c>
      <c r="AB599" s="21">
        <f t="shared" si="39"/>
        <v>1</v>
      </c>
    </row>
    <row r="600" spans="1:28" ht="120" outlineLevel="2" x14ac:dyDescent="0.25">
      <c r="A600" s="15" t="s">
        <v>309</v>
      </c>
      <c r="B600" s="16" t="s">
        <v>30</v>
      </c>
      <c r="C600" s="16" t="s">
        <v>137</v>
      </c>
      <c r="D600" s="16" t="s">
        <v>138</v>
      </c>
      <c r="E600" s="16" t="s">
        <v>52</v>
      </c>
      <c r="F600" s="16" t="s">
        <v>33</v>
      </c>
      <c r="G600" s="16">
        <v>1310</v>
      </c>
      <c r="H600" s="16">
        <v>3480</v>
      </c>
      <c r="I600" s="17" t="s">
        <v>139</v>
      </c>
      <c r="J600" s="19">
        <v>7160195</v>
      </c>
      <c r="K600" s="19">
        <v>7160195</v>
      </c>
      <c r="L600" s="19">
        <v>0</v>
      </c>
      <c r="M600" s="19">
        <v>0</v>
      </c>
      <c r="N600" s="19">
        <v>0</v>
      </c>
      <c r="O600" s="19">
        <v>7160195</v>
      </c>
      <c r="P600" s="19">
        <v>0</v>
      </c>
      <c r="Q600" s="19">
        <v>5553469.7999999998</v>
      </c>
      <c r="R600" s="19">
        <v>0</v>
      </c>
      <c r="S600" s="19">
        <v>1606725.2</v>
      </c>
      <c r="T600" s="19">
        <v>1606725.2</v>
      </c>
      <c r="U600" s="19">
        <v>0</v>
      </c>
      <c r="V600" s="19">
        <v>0</v>
      </c>
      <c r="W600" s="19">
        <v>0</v>
      </c>
      <c r="X600" s="19">
        <v>2.3283064365386963E-10</v>
      </c>
      <c r="Y600" s="20">
        <f t="shared" si="36"/>
        <v>0.22439684952714276</v>
      </c>
      <c r="Z600" s="20">
        <f t="shared" si="37"/>
        <v>0.22439684952714276</v>
      </c>
      <c r="AA600" s="20">
        <f t="shared" si="38"/>
        <v>0.77560315047285722</v>
      </c>
      <c r="AB600" s="21">
        <f t="shared" si="39"/>
        <v>1</v>
      </c>
    </row>
    <row r="601" spans="1:28" ht="120" outlineLevel="2" x14ac:dyDescent="0.25">
      <c r="A601" s="15" t="s">
        <v>309</v>
      </c>
      <c r="B601" s="16" t="s">
        <v>30</v>
      </c>
      <c r="C601" s="16" t="s">
        <v>137</v>
      </c>
      <c r="D601" s="16" t="s">
        <v>138</v>
      </c>
      <c r="E601" s="16" t="s">
        <v>140</v>
      </c>
      <c r="F601" s="16" t="s">
        <v>33</v>
      </c>
      <c r="G601" s="16">
        <v>1310</v>
      </c>
      <c r="H601" s="16">
        <v>3480</v>
      </c>
      <c r="I601" s="17" t="s">
        <v>141</v>
      </c>
      <c r="J601" s="19">
        <v>3219476</v>
      </c>
      <c r="K601" s="19">
        <v>3219476</v>
      </c>
      <c r="L601" s="19">
        <v>0</v>
      </c>
      <c r="M601" s="19">
        <v>0</v>
      </c>
      <c r="N601" s="19">
        <v>0</v>
      </c>
      <c r="O601" s="19">
        <v>3219476</v>
      </c>
      <c r="P601" s="19">
        <v>0</v>
      </c>
      <c r="Q601" s="19">
        <v>2292191.46</v>
      </c>
      <c r="R601" s="19">
        <v>0</v>
      </c>
      <c r="S601" s="19">
        <v>927284.54</v>
      </c>
      <c r="T601" s="19">
        <v>927284.54</v>
      </c>
      <c r="U601" s="19">
        <v>0</v>
      </c>
      <c r="V601" s="19">
        <v>0</v>
      </c>
      <c r="W601" s="19">
        <v>0</v>
      </c>
      <c r="X601" s="19">
        <v>0</v>
      </c>
      <c r="Y601" s="20">
        <f t="shared" si="36"/>
        <v>0.28802343611196357</v>
      </c>
      <c r="Z601" s="20">
        <f t="shared" si="37"/>
        <v>0.28802343611196357</v>
      </c>
      <c r="AA601" s="20">
        <f t="shared" si="38"/>
        <v>0.71197656388803643</v>
      </c>
      <c r="AB601" s="21">
        <f t="shared" si="39"/>
        <v>1</v>
      </c>
    </row>
    <row r="602" spans="1:28" ht="75" outlineLevel="2" x14ac:dyDescent="0.25">
      <c r="A602" s="15" t="s">
        <v>309</v>
      </c>
      <c r="B602" s="16" t="s">
        <v>30</v>
      </c>
      <c r="C602" s="16" t="s">
        <v>137</v>
      </c>
      <c r="D602" s="16" t="s">
        <v>138</v>
      </c>
      <c r="E602" s="16" t="s">
        <v>142</v>
      </c>
      <c r="F602" s="16" t="s">
        <v>33</v>
      </c>
      <c r="G602" s="16">
        <v>1310</v>
      </c>
      <c r="H602" s="16">
        <v>3480</v>
      </c>
      <c r="I602" s="17" t="s">
        <v>143</v>
      </c>
      <c r="J602" s="19">
        <v>13058116</v>
      </c>
      <c r="K602" s="19">
        <v>13058116</v>
      </c>
      <c r="L602" s="19">
        <v>0</v>
      </c>
      <c r="M602" s="19">
        <v>0</v>
      </c>
      <c r="N602" s="19">
        <v>0</v>
      </c>
      <c r="O602" s="19">
        <v>13058116</v>
      </c>
      <c r="P602" s="19">
        <v>0</v>
      </c>
      <c r="Q602" s="19">
        <v>10094878.220000001</v>
      </c>
      <c r="R602" s="19">
        <v>0</v>
      </c>
      <c r="S602" s="19">
        <v>2963237.78</v>
      </c>
      <c r="T602" s="19">
        <v>2963237.78</v>
      </c>
      <c r="U602" s="19">
        <v>0</v>
      </c>
      <c r="V602" s="19">
        <v>0</v>
      </c>
      <c r="W602" s="19">
        <v>0</v>
      </c>
      <c r="X602" s="19">
        <v>-4.6566128730773926E-10</v>
      </c>
      <c r="Y602" s="20">
        <f t="shared" si="36"/>
        <v>0.22692689971508906</v>
      </c>
      <c r="Z602" s="20">
        <f t="shared" si="37"/>
        <v>0.22692689971508906</v>
      </c>
      <c r="AA602" s="20">
        <f t="shared" si="38"/>
        <v>0.77307310028491094</v>
      </c>
      <c r="AB602" s="21">
        <f t="shared" si="39"/>
        <v>1</v>
      </c>
    </row>
    <row r="603" spans="1:28" ht="120" outlineLevel="2" x14ac:dyDescent="0.25">
      <c r="A603" s="15" t="s">
        <v>312</v>
      </c>
      <c r="B603" s="16" t="s">
        <v>30</v>
      </c>
      <c r="C603" s="16" t="s">
        <v>137</v>
      </c>
      <c r="D603" s="16" t="s">
        <v>138</v>
      </c>
      <c r="E603" s="16" t="s">
        <v>52</v>
      </c>
      <c r="F603" s="16" t="s">
        <v>33</v>
      </c>
      <c r="G603" s="16">
        <v>1310</v>
      </c>
      <c r="H603" s="16">
        <v>3480</v>
      </c>
      <c r="I603" s="17" t="s">
        <v>139</v>
      </c>
      <c r="J603" s="19">
        <v>65231849</v>
      </c>
      <c r="K603" s="19">
        <v>65231849</v>
      </c>
      <c r="L603" s="19">
        <v>0</v>
      </c>
      <c r="M603" s="19">
        <v>0</v>
      </c>
      <c r="N603" s="19">
        <v>0</v>
      </c>
      <c r="O603" s="19">
        <v>65231849</v>
      </c>
      <c r="P603" s="19">
        <v>0</v>
      </c>
      <c r="Q603" s="19">
        <v>49218004.119999997</v>
      </c>
      <c r="R603" s="19">
        <v>0</v>
      </c>
      <c r="S603" s="19">
        <v>16013844.880000001</v>
      </c>
      <c r="T603" s="19">
        <v>16013844.880000001</v>
      </c>
      <c r="U603" s="19">
        <v>0</v>
      </c>
      <c r="V603" s="19">
        <v>0</v>
      </c>
      <c r="W603" s="19">
        <v>0</v>
      </c>
      <c r="X603" s="19">
        <v>1.862645149230957E-9</v>
      </c>
      <c r="Y603" s="20">
        <f t="shared" si="36"/>
        <v>0.24549119985852311</v>
      </c>
      <c r="Z603" s="20">
        <f t="shared" si="37"/>
        <v>0.24549119985852311</v>
      </c>
      <c r="AA603" s="20">
        <f t="shared" si="38"/>
        <v>0.75450880014147681</v>
      </c>
      <c r="AB603" s="21">
        <f t="shared" si="39"/>
        <v>0.99999999999999989</v>
      </c>
    </row>
    <row r="604" spans="1:28" ht="120" outlineLevel="2" x14ac:dyDescent="0.25">
      <c r="A604" s="15" t="s">
        <v>312</v>
      </c>
      <c r="B604" s="16" t="s">
        <v>30</v>
      </c>
      <c r="C604" s="16" t="s">
        <v>137</v>
      </c>
      <c r="D604" s="16" t="s">
        <v>138</v>
      </c>
      <c r="E604" s="16" t="s">
        <v>140</v>
      </c>
      <c r="F604" s="16" t="s">
        <v>33</v>
      </c>
      <c r="G604" s="16">
        <v>1310</v>
      </c>
      <c r="H604" s="16">
        <v>3480</v>
      </c>
      <c r="I604" s="17" t="s">
        <v>141</v>
      </c>
      <c r="J604" s="19">
        <v>59824052</v>
      </c>
      <c r="K604" s="19">
        <v>59824052</v>
      </c>
      <c r="L604" s="19">
        <v>0</v>
      </c>
      <c r="M604" s="19">
        <v>0</v>
      </c>
      <c r="N604" s="19">
        <v>0</v>
      </c>
      <c r="O604" s="19">
        <v>59824052</v>
      </c>
      <c r="P604" s="19">
        <v>0</v>
      </c>
      <c r="Q604" s="19">
        <v>42679894.289999999</v>
      </c>
      <c r="R604" s="19">
        <v>0</v>
      </c>
      <c r="S604" s="19">
        <v>17144157.710000001</v>
      </c>
      <c r="T604" s="19">
        <v>17144157.710000001</v>
      </c>
      <c r="U604" s="19">
        <v>0</v>
      </c>
      <c r="V604" s="19">
        <v>0</v>
      </c>
      <c r="W604" s="19">
        <v>0</v>
      </c>
      <c r="X604" s="19">
        <v>0</v>
      </c>
      <c r="Y604" s="20">
        <f t="shared" si="36"/>
        <v>0.28657633739018551</v>
      </c>
      <c r="Z604" s="20">
        <f t="shared" si="37"/>
        <v>0.28657633739018551</v>
      </c>
      <c r="AA604" s="20">
        <f t="shared" si="38"/>
        <v>0.71342366260981449</v>
      </c>
      <c r="AB604" s="21">
        <f t="shared" si="39"/>
        <v>1</v>
      </c>
    </row>
    <row r="605" spans="1:28" ht="75" outlineLevel="2" x14ac:dyDescent="0.25">
      <c r="A605" s="15" t="s">
        <v>312</v>
      </c>
      <c r="B605" s="16" t="s">
        <v>30</v>
      </c>
      <c r="C605" s="16" t="s">
        <v>137</v>
      </c>
      <c r="D605" s="16" t="s">
        <v>138</v>
      </c>
      <c r="E605" s="16" t="s">
        <v>142</v>
      </c>
      <c r="F605" s="16" t="s">
        <v>33</v>
      </c>
      <c r="G605" s="16">
        <v>1310</v>
      </c>
      <c r="H605" s="16">
        <v>3480</v>
      </c>
      <c r="I605" s="17" t="s">
        <v>143</v>
      </c>
      <c r="J605" s="19">
        <v>310463195</v>
      </c>
      <c r="K605" s="19">
        <v>310463195</v>
      </c>
      <c r="L605" s="19">
        <v>0</v>
      </c>
      <c r="M605" s="19">
        <v>0</v>
      </c>
      <c r="N605" s="19">
        <v>0</v>
      </c>
      <c r="O605" s="19">
        <v>310463195</v>
      </c>
      <c r="P605" s="19">
        <v>0</v>
      </c>
      <c r="Q605" s="19">
        <v>245990909.66</v>
      </c>
      <c r="R605" s="19">
        <v>0</v>
      </c>
      <c r="S605" s="19">
        <v>64472285.340000004</v>
      </c>
      <c r="T605" s="19">
        <v>64472285.340000004</v>
      </c>
      <c r="U605" s="19">
        <v>0</v>
      </c>
      <c r="V605" s="19">
        <v>0</v>
      </c>
      <c r="W605" s="19">
        <v>0</v>
      </c>
      <c r="X605" s="19">
        <v>0</v>
      </c>
      <c r="Y605" s="20">
        <f t="shared" si="36"/>
        <v>0.2076648259063365</v>
      </c>
      <c r="Z605" s="20">
        <f t="shared" si="37"/>
        <v>0.2076648259063365</v>
      </c>
      <c r="AA605" s="20">
        <f t="shared" si="38"/>
        <v>0.7923351740936635</v>
      </c>
      <c r="AB605" s="21">
        <f t="shared" si="39"/>
        <v>1</v>
      </c>
    </row>
    <row r="606" spans="1:28" ht="120" outlineLevel="2" x14ac:dyDescent="0.25">
      <c r="A606" s="15" t="s">
        <v>317</v>
      </c>
      <c r="B606" s="16" t="s">
        <v>30</v>
      </c>
      <c r="C606" s="16" t="s">
        <v>137</v>
      </c>
      <c r="D606" s="16" t="s">
        <v>138</v>
      </c>
      <c r="E606" s="16" t="s">
        <v>52</v>
      </c>
      <c r="F606" s="16" t="s">
        <v>33</v>
      </c>
      <c r="G606" s="16">
        <v>1310</v>
      </c>
      <c r="H606" s="16">
        <v>3460</v>
      </c>
      <c r="I606" s="17" t="s">
        <v>139</v>
      </c>
      <c r="J606" s="19">
        <v>5928544</v>
      </c>
      <c r="K606" s="19">
        <v>5928544</v>
      </c>
      <c r="L606" s="19">
        <v>0</v>
      </c>
      <c r="M606" s="19">
        <v>0</v>
      </c>
      <c r="N606" s="19">
        <v>0</v>
      </c>
      <c r="O606" s="19">
        <v>5928544</v>
      </c>
      <c r="P606" s="19">
        <v>0</v>
      </c>
      <c r="Q606" s="19">
        <v>4748701.8</v>
      </c>
      <c r="R606" s="19">
        <v>0</v>
      </c>
      <c r="S606" s="19">
        <v>1179842.2</v>
      </c>
      <c r="T606" s="19">
        <v>1179842.2</v>
      </c>
      <c r="U606" s="19">
        <v>0</v>
      </c>
      <c r="V606" s="19">
        <v>0</v>
      </c>
      <c r="W606" s="19">
        <v>0</v>
      </c>
      <c r="X606" s="19">
        <v>2.3283064365386963E-10</v>
      </c>
      <c r="Y606" s="20">
        <f t="shared" si="36"/>
        <v>0.19901044843388191</v>
      </c>
      <c r="Z606" s="20">
        <f t="shared" si="37"/>
        <v>0.19901044843388191</v>
      </c>
      <c r="AA606" s="20">
        <f t="shared" si="38"/>
        <v>0.80098955156611806</v>
      </c>
      <c r="AB606" s="21">
        <f t="shared" si="39"/>
        <v>1</v>
      </c>
    </row>
    <row r="607" spans="1:28" ht="120" outlineLevel="2" x14ac:dyDescent="0.25">
      <c r="A607" s="15" t="s">
        <v>317</v>
      </c>
      <c r="B607" s="16" t="s">
        <v>30</v>
      </c>
      <c r="C607" s="16" t="s">
        <v>137</v>
      </c>
      <c r="D607" s="16" t="s">
        <v>138</v>
      </c>
      <c r="E607" s="16" t="s">
        <v>140</v>
      </c>
      <c r="F607" s="16" t="s">
        <v>33</v>
      </c>
      <c r="G607" s="16">
        <v>1310</v>
      </c>
      <c r="H607" s="16">
        <v>3460</v>
      </c>
      <c r="I607" s="17" t="s">
        <v>141</v>
      </c>
      <c r="J607" s="19">
        <v>2472865</v>
      </c>
      <c r="K607" s="19">
        <v>2472865</v>
      </c>
      <c r="L607" s="19">
        <v>0</v>
      </c>
      <c r="M607" s="19">
        <v>0</v>
      </c>
      <c r="N607" s="19">
        <v>0</v>
      </c>
      <c r="O607" s="19">
        <v>2472865</v>
      </c>
      <c r="P607" s="19">
        <v>0</v>
      </c>
      <c r="Q607" s="19">
        <v>1768509.27</v>
      </c>
      <c r="R607" s="19">
        <v>0</v>
      </c>
      <c r="S607" s="19">
        <v>704355.73</v>
      </c>
      <c r="T607" s="19">
        <v>704355.73</v>
      </c>
      <c r="U607" s="19">
        <v>0</v>
      </c>
      <c r="V607" s="19">
        <v>0</v>
      </c>
      <c r="W607" s="19">
        <v>0</v>
      </c>
      <c r="X607" s="19">
        <v>0</v>
      </c>
      <c r="Y607" s="20">
        <f t="shared" si="36"/>
        <v>0.28483387892181738</v>
      </c>
      <c r="Z607" s="20">
        <f t="shared" si="37"/>
        <v>0.28483387892181738</v>
      </c>
      <c r="AA607" s="20">
        <f t="shared" si="38"/>
        <v>0.71516612107818256</v>
      </c>
      <c r="AB607" s="21">
        <f t="shared" si="39"/>
        <v>1</v>
      </c>
    </row>
    <row r="608" spans="1:28" ht="75" outlineLevel="2" x14ac:dyDescent="0.25">
      <c r="A608" s="15" t="s">
        <v>317</v>
      </c>
      <c r="B608" s="16" t="s">
        <v>30</v>
      </c>
      <c r="C608" s="16" t="s">
        <v>137</v>
      </c>
      <c r="D608" s="16" t="s">
        <v>138</v>
      </c>
      <c r="E608" s="16" t="s">
        <v>142</v>
      </c>
      <c r="F608" s="16" t="s">
        <v>33</v>
      </c>
      <c r="G608" s="16">
        <v>1310</v>
      </c>
      <c r="H608" s="16">
        <v>3460</v>
      </c>
      <c r="I608" s="17" t="s">
        <v>143</v>
      </c>
      <c r="J608" s="19">
        <v>9601050</v>
      </c>
      <c r="K608" s="19">
        <v>9601050</v>
      </c>
      <c r="L608" s="19">
        <v>0</v>
      </c>
      <c r="M608" s="19">
        <v>0</v>
      </c>
      <c r="N608" s="19">
        <v>0</v>
      </c>
      <c r="O608" s="19">
        <v>9601050</v>
      </c>
      <c r="P608" s="19">
        <v>0</v>
      </c>
      <c r="Q608" s="19">
        <v>7046428.5499999998</v>
      </c>
      <c r="R608" s="19">
        <v>0</v>
      </c>
      <c r="S608" s="19">
        <v>2554621.4500000002</v>
      </c>
      <c r="T608" s="19">
        <v>2554621.4500000002</v>
      </c>
      <c r="U608" s="19">
        <v>0</v>
      </c>
      <c r="V608" s="19">
        <v>0</v>
      </c>
      <c r="W608" s="19">
        <v>0</v>
      </c>
      <c r="X608" s="19">
        <v>0</v>
      </c>
      <c r="Y608" s="20">
        <f t="shared" si="36"/>
        <v>0.2660772988371064</v>
      </c>
      <c r="Z608" s="20">
        <f t="shared" si="37"/>
        <v>0.2660772988371064</v>
      </c>
      <c r="AA608" s="20">
        <f t="shared" si="38"/>
        <v>0.7339227011628936</v>
      </c>
      <c r="AB608" s="21">
        <f t="shared" si="39"/>
        <v>1</v>
      </c>
    </row>
    <row r="609" spans="1:28" ht="150" outlineLevel="2" x14ac:dyDescent="0.25">
      <c r="A609" s="15" t="s">
        <v>317</v>
      </c>
      <c r="B609" s="16" t="s">
        <v>30</v>
      </c>
      <c r="C609" s="16" t="s">
        <v>137</v>
      </c>
      <c r="D609" s="16" t="s">
        <v>138</v>
      </c>
      <c r="E609" s="16" t="s">
        <v>273</v>
      </c>
      <c r="F609" s="16" t="s">
        <v>33</v>
      </c>
      <c r="G609" s="16">
        <v>1310</v>
      </c>
      <c r="H609" s="16">
        <v>3460</v>
      </c>
      <c r="I609" s="17" t="s">
        <v>319</v>
      </c>
      <c r="J609" s="19">
        <v>49760046333</v>
      </c>
      <c r="K609" s="19">
        <v>49760046333</v>
      </c>
      <c r="L609" s="19">
        <v>0</v>
      </c>
      <c r="M609" s="19">
        <v>0</v>
      </c>
      <c r="N609" s="19">
        <v>0</v>
      </c>
      <c r="O609" s="19">
        <v>49760046333</v>
      </c>
      <c r="P609" s="19">
        <v>0</v>
      </c>
      <c r="Q609" s="19">
        <v>0</v>
      </c>
      <c r="R609" s="19">
        <v>0</v>
      </c>
      <c r="S609" s="19">
        <v>12440011584</v>
      </c>
      <c r="T609" s="19">
        <v>12440011584</v>
      </c>
      <c r="U609" s="19">
        <v>2000000000</v>
      </c>
      <c r="V609" s="19">
        <v>37320034749</v>
      </c>
      <c r="W609" s="19">
        <v>2000000000</v>
      </c>
      <c r="X609" s="19">
        <v>35320034749</v>
      </c>
      <c r="Y609" s="20">
        <f t="shared" si="36"/>
        <v>0.25000000001507233</v>
      </c>
      <c r="Z609" s="20">
        <f t="shared" si="37"/>
        <v>0.25000000001507233</v>
      </c>
      <c r="AA609" s="20">
        <f t="shared" si="38"/>
        <v>0</v>
      </c>
      <c r="AB609" s="21">
        <f t="shared" si="39"/>
        <v>0.25000000001507233</v>
      </c>
    </row>
    <row r="610" spans="1:28" ht="150" outlineLevel="2" x14ac:dyDescent="0.25">
      <c r="A610" s="15" t="s">
        <v>317</v>
      </c>
      <c r="B610" s="16" t="s">
        <v>30</v>
      </c>
      <c r="C610" s="16" t="s">
        <v>137</v>
      </c>
      <c r="D610" s="16" t="s">
        <v>138</v>
      </c>
      <c r="E610" s="16" t="s">
        <v>273</v>
      </c>
      <c r="F610" s="16">
        <v>280</v>
      </c>
      <c r="G610" s="16">
        <v>1310</v>
      </c>
      <c r="H610" s="16">
        <v>3460</v>
      </c>
      <c r="I610" s="17" t="s">
        <v>319</v>
      </c>
      <c r="J610" s="19">
        <v>0</v>
      </c>
      <c r="K610" s="19">
        <v>12193824168</v>
      </c>
      <c r="L610" s="19">
        <v>0</v>
      </c>
      <c r="M610" s="19">
        <v>0</v>
      </c>
      <c r="N610" s="19">
        <v>0</v>
      </c>
      <c r="O610" s="19">
        <v>12193824168</v>
      </c>
      <c r="P610" s="19">
        <v>0</v>
      </c>
      <c r="Q610" s="19">
        <v>0</v>
      </c>
      <c r="R610" s="19">
        <v>0</v>
      </c>
      <c r="S610" s="19">
        <v>0</v>
      </c>
      <c r="T610" s="19">
        <v>0</v>
      </c>
      <c r="U610" s="19">
        <v>0</v>
      </c>
      <c r="V610" s="19">
        <v>12193824168</v>
      </c>
      <c r="W610" s="19">
        <v>0</v>
      </c>
      <c r="X610" s="19">
        <v>12193824168</v>
      </c>
      <c r="Y610" s="20">
        <f t="shared" si="36"/>
        <v>0</v>
      </c>
      <c r="Z610" s="20">
        <f t="shared" si="37"/>
        <v>0</v>
      </c>
      <c r="AA610" s="20">
        <f t="shared" si="38"/>
        <v>0</v>
      </c>
      <c r="AB610" s="21">
        <f t="shared" si="39"/>
        <v>0</v>
      </c>
    </row>
    <row r="611" spans="1:28" ht="150" outlineLevel="2" x14ac:dyDescent="0.25">
      <c r="A611" s="15" t="s">
        <v>317</v>
      </c>
      <c r="B611" s="16" t="s">
        <v>30</v>
      </c>
      <c r="C611" s="16" t="s">
        <v>137</v>
      </c>
      <c r="D611" s="16" t="s">
        <v>138</v>
      </c>
      <c r="E611" s="16" t="s">
        <v>275</v>
      </c>
      <c r="F611" s="16" t="s">
        <v>33</v>
      </c>
      <c r="G611" s="16">
        <v>1310</v>
      </c>
      <c r="H611" s="16">
        <v>3460</v>
      </c>
      <c r="I611" s="17" t="s">
        <v>320</v>
      </c>
      <c r="J611" s="19">
        <v>100000000</v>
      </c>
      <c r="K611" s="19">
        <v>100000000</v>
      </c>
      <c r="L611" s="19">
        <v>0</v>
      </c>
      <c r="M611" s="19">
        <v>0</v>
      </c>
      <c r="N611" s="19">
        <v>0</v>
      </c>
      <c r="O611" s="19">
        <v>100000000</v>
      </c>
      <c r="P611" s="19">
        <v>0</v>
      </c>
      <c r="Q611" s="19">
        <v>50000000</v>
      </c>
      <c r="R611" s="19">
        <v>0</v>
      </c>
      <c r="S611" s="19">
        <v>0</v>
      </c>
      <c r="T611" s="19">
        <v>0</v>
      </c>
      <c r="U611" s="19">
        <v>0</v>
      </c>
      <c r="V611" s="19">
        <v>50000000</v>
      </c>
      <c r="W611" s="19">
        <v>0</v>
      </c>
      <c r="X611" s="19">
        <v>50000000</v>
      </c>
      <c r="Y611" s="20">
        <f t="shared" si="36"/>
        <v>0</v>
      </c>
      <c r="Z611" s="20">
        <f t="shared" si="37"/>
        <v>0</v>
      </c>
      <c r="AA611" s="20">
        <f t="shared" si="38"/>
        <v>0.5</v>
      </c>
      <c r="AB611" s="21">
        <f t="shared" si="39"/>
        <v>0.5</v>
      </c>
    </row>
    <row r="612" spans="1:28" ht="105" outlineLevel="2" x14ac:dyDescent="0.25">
      <c r="A612" s="15" t="s">
        <v>317</v>
      </c>
      <c r="B612" s="16" t="s">
        <v>30</v>
      </c>
      <c r="C612" s="16" t="s">
        <v>137</v>
      </c>
      <c r="D612" s="16" t="s">
        <v>138</v>
      </c>
      <c r="E612" s="16" t="s">
        <v>321</v>
      </c>
      <c r="F612" s="16" t="s">
        <v>33</v>
      </c>
      <c r="G612" s="16">
        <v>1310</v>
      </c>
      <c r="H612" s="16">
        <v>3460</v>
      </c>
      <c r="I612" s="17" t="s">
        <v>322</v>
      </c>
      <c r="J612" s="19">
        <v>44000000000</v>
      </c>
      <c r="K612" s="19">
        <v>44000000000</v>
      </c>
      <c r="L612" s="19">
        <v>0</v>
      </c>
      <c r="M612" s="19">
        <v>0</v>
      </c>
      <c r="N612" s="19">
        <v>26981471</v>
      </c>
      <c r="O612" s="19">
        <v>44000000000</v>
      </c>
      <c r="P612" s="19">
        <v>0</v>
      </c>
      <c r="Q612" s="19">
        <v>1236131446.0999999</v>
      </c>
      <c r="R612" s="19">
        <v>0</v>
      </c>
      <c r="S612" s="19">
        <v>8104868071.8999996</v>
      </c>
      <c r="T612" s="19">
        <v>8102983860.6999998</v>
      </c>
      <c r="U612" s="19">
        <v>0</v>
      </c>
      <c r="V612" s="19">
        <v>34659000482</v>
      </c>
      <c r="W612" s="19">
        <v>0</v>
      </c>
      <c r="X612" s="19">
        <v>34659000482</v>
      </c>
      <c r="Y612" s="20">
        <f t="shared" si="36"/>
        <v>0.18420154708863634</v>
      </c>
      <c r="Z612" s="20">
        <f t="shared" si="37"/>
        <v>0.18420154708863634</v>
      </c>
      <c r="AA612" s="20">
        <f t="shared" si="38"/>
        <v>2.8093896502272724E-2</v>
      </c>
      <c r="AB612" s="21">
        <f t="shared" si="39"/>
        <v>0.21229544359090907</v>
      </c>
    </row>
    <row r="613" spans="1:28" ht="105" outlineLevel="2" x14ac:dyDescent="0.25">
      <c r="A613" s="15" t="s">
        <v>317</v>
      </c>
      <c r="B613" s="16" t="s">
        <v>30</v>
      </c>
      <c r="C613" s="16" t="s">
        <v>137</v>
      </c>
      <c r="D613" s="16" t="s">
        <v>138</v>
      </c>
      <c r="E613" s="16" t="s">
        <v>156</v>
      </c>
      <c r="F613" s="16" t="s">
        <v>33</v>
      </c>
      <c r="G613" s="16">
        <v>1310</v>
      </c>
      <c r="H613" s="16">
        <v>3460</v>
      </c>
      <c r="I613" s="17" t="s">
        <v>323</v>
      </c>
      <c r="J613" s="19">
        <v>17168862413</v>
      </c>
      <c r="K613" s="19">
        <v>17168862413</v>
      </c>
      <c r="L613" s="19">
        <v>0</v>
      </c>
      <c r="M613" s="19">
        <v>0</v>
      </c>
      <c r="N613" s="19">
        <v>0</v>
      </c>
      <c r="O613" s="19">
        <v>17168862413</v>
      </c>
      <c r="P613" s="19">
        <v>0</v>
      </c>
      <c r="Q613" s="19">
        <v>21198415.920000002</v>
      </c>
      <c r="R613" s="19">
        <v>0</v>
      </c>
      <c r="S613" s="19">
        <v>17147635619.48</v>
      </c>
      <c r="T613" s="19">
        <v>17146021889.719999</v>
      </c>
      <c r="U613" s="19">
        <v>28377.599999999999</v>
      </c>
      <c r="V613" s="19">
        <v>28377.599999999999</v>
      </c>
      <c r="W613" s="19">
        <v>0</v>
      </c>
      <c r="X613" s="19">
        <v>28377.60000038147</v>
      </c>
      <c r="Y613" s="20">
        <f t="shared" si="36"/>
        <v>0.99876364589514521</v>
      </c>
      <c r="Z613" s="20">
        <f t="shared" si="37"/>
        <v>0.99876364589514521</v>
      </c>
      <c r="AA613" s="20">
        <f t="shared" si="38"/>
        <v>1.2347012521894802E-3</v>
      </c>
      <c r="AB613" s="21">
        <f t="shared" si="39"/>
        <v>0.99999834714733471</v>
      </c>
    </row>
    <row r="614" spans="1:28" ht="105" outlineLevel="2" x14ac:dyDescent="0.25">
      <c r="A614" s="15" t="s">
        <v>317</v>
      </c>
      <c r="B614" s="16" t="s">
        <v>30</v>
      </c>
      <c r="C614" s="16" t="s">
        <v>137</v>
      </c>
      <c r="D614" s="16" t="s">
        <v>138</v>
      </c>
      <c r="E614" s="16" t="s">
        <v>158</v>
      </c>
      <c r="F614" s="16" t="s">
        <v>33</v>
      </c>
      <c r="G614" s="16">
        <v>1310</v>
      </c>
      <c r="H614" s="16">
        <v>3460</v>
      </c>
      <c r="I614" s="17" t="s">
        <v>324</v>
      </c>
      <c r="J614" s="19">
        <v>23938121696</v>
      </c>
      <c r="K614" s="19">
        <v>23938121696</v>
      </c>
      <c r="L614" s="19">
        <v>0</v>
      </c>
      <c r="M614" s="19">
        <v>0</v>
      </c>
      <c r="N614" s="19">
        <v>0</v>
      </c>
      <c r="O614" s="19">
        <v>23938121696</v>
      </c>
      <c r="P614" s="19">
        <v>0</v>
      </c>
      <c r="Q614" s="19">
        <v>3691536066</v>
      </c>
      <c r="R614" s="19">
        <v>0</v>
      </c>
      <c r="S614" s="19">
        <v>0</v>
      </c>
      <c r="T614" s="19">
        <v>0</v>
      </c>
      <c r="U614" s="19">
        <v>0</v>
      </c>
      <c r="V614" s="19">
        <v>20246585630</v>
      </c>
      <c r="W614" s="19">
        <v>0</v>
      </c>
      <c r="X614" s="19">
        <v>20246585630</v>
      </c>
      <c r="Y614" s="20">
        <f t="shared" si="36"/>
        <v>0</v>
      </c>
      <c r="Z614" s="20">
        <f t="shared" si="37"/>
        <v>0</v>
      </c>
      <c r="AA614" s="20">
        <f t="shared" si="38"/>
        <v>0.15421160076301418</v>
      </c>
      <c r="AB614" s="21">
        <f t="shared" si="39"/>
        <v>0.15421160076301418</v>
      </c>
    </row>
    <row r="615" spans="1:28" ht="135" outlineLevel="2" x14ac:dyDescent="0.25">
      <c r="A615" s="15" t="s">
        <v>317</v>
      </c>
      <c r="B615" s="16" t="s">
        <v>30</v>
      </c>
      <c r="C615" s="16" t="s">
        <v>137</v>
      </c>
      <c r="D615" s="16" t="s">
        <v>138</v>
      </c>
      <c r="E615" s="16" t="s">
        <v>325</v>
      </c>
      <c r="F615" s="16" t="s">
        <v>33</v>
      </c>
      <c r="G615" s="16">
        <v>1310</v>
      </c>
      <c r="H615" s="16">
        <v>3460</v>
      </c>
      <c r="I615" s="17" t="s">
        <v>326</v>
      </c>
      <c r="J615" s="19">
        <v>10221512018</v>
      </c>
      <c r="K615" s="19">
        <v>10221512018</v>
      </c>
      <c r="L615" s="19">
        <v>0</v>
      </c>
      <c r="M615" s="19">
        <v>0</v>
      </c>
      <c r="N615" s="19">
        <v>0</v>
      </c>
      <c r="O615" s="19">
        <v>10221512018</v>
      </c>
      <c r="P615" s="19">
        <v>0</v>
      </c>
      <c r="Q615" s="19">
        <v>128028166.73</v>
      </c>
      <c r="R615" s="19">
        <v>0</v>
      </c>
      <c r="S615" s="19">
        <v>5796971833.2700005</v>
      </c>
      <c r="T615" s="19">
        <v>5796579878.1000004</v>
      </c>
      <c r="U615" s="19">
        <v>0</v>
      </c>
      <c r="V615" s="19">
        <v>4296512018</v>
      </c>
      <c r="W615" s="19">
        <v>0</v>
      </c>
      <c r="X615" s="19">
        <v>4296512018</v>
      </c>
      <c r="Y615" s="20">
        <f t="shared" si="36"/>
        <v>0.56713447316420307</v>
      </c>
      <c r="Z615" s="20">
        <f t="shared" si="37"/>
        <v>0.56713447316420307</v>
      </c>
      <c r="AA615" s="20">
        <f t="shared" si="38"/>
        <v>1.2525364789919871E-2</v>
      </c>
      <c r="AB615" s="21">
        <f t="shared" si="39"/>
        <v>0.5796598379541229</v>
      </c>
    </row>
    <row r="616" spans="1:28" ht="105" outlineLevel="2" x14ac:dyDescent="0.25">
      <c r="A616" s="15" t="s">
        <v>317</v>
      </c>
      <c r="B616" s="16" t="s">
        <v>30</v>
      </c>
      <c r="C616" s="16" t="s">
        <v>137</v>
      </c>
      <c r="D616" s="16" t="s">
        <v>138</v>
      </c>
      <c r="E616" s="16" t="s">
        <v>327</v>
      </c>
      <c r="F616" s="16" t="s">
        <v>33</v>
      </c>
      <c r="G616" s="16">
        <v>1310</v>
      </c>
      <c r="H616" s="16">
        <v>3460</v>
      </c>
      <c r="I616" s="17" t="s">
        <v>328</v>
      </c>
      <c r="J616" s="19">
        <v>50000000000</v>
      </c>
      <c r="K616" s="19">
        <v>50000000000</v>
      </c>
      <c r="L616" s="19">
        <v>0</v>
      </c>
      <c r="M616" s="19">
        <v>0</v>
      </c>
      <c r="N616" s="19">
        <v>0</v>
      </c>
      <c r="O616" s="19">
        <v>50000000000</v>
      </c>
      <c r="P616" s="19">
        <v>0</v>
      </c>
      <c r="Q616" s="19">
        <v>0</v>
      </c>
      <c r="R616" s="19">
        <v>0</v>
      </c>
      <c r="S616" s="19">
        <v>0</v>
      </c>
      <c r="T616" s="19">
        <v>0</v>
      </c>
      <c r="U616" s="19">
        <v>0</v>
      </c>
      <c r="V616" s="19">
        <v>50000000000</v>
      </c>
      <c r="W616" s="19">
        <v>0</v>
      </c>
      <c r="X616" s="19">
        <v>50000000000</v>
      </c>
      <c r="Y616" s="20">
        <f t="shared" si="36"/>
        <v>0</v>
      </c>
      <c r="Z616" s="20">
        <f t="shared" si="37"/>
        <v>0</v>
      </c>
      <c r="AA616" s="20">
        <f t="shared" si="38"/>
        <v>0</v>
      </c>
      <c r="AB616" s="21">
        <f t="shared" si="39"/>
        <v>0</v>
      </c>
    </row>
    <row r="617" spans="1:28" ht="105" outlineLevel="2" x14ac:dyDescent="0.25">
      <c r="A617" s="15" t="s">
        <v>317</v>
      </c>
      <c r="B617" s="16" t="s">
        <v>30</v>
      </c>
      <c r="C617" s="16" t="s">
        <v>137</v>
      </c>
      <c r="D617" s="16" t="s">
        <v>138</v>
      </c>
      <c r="E617" s="16" t="s">
        <v>329</v>
      </c>
      <c r="F617" s="16" t="s">
        <v>33</v>
      </c>
      <c r="G617" s="16">
        <v>1310</v>
      </c>
      <c r="H617" s="16">
        <v>3460</v>
      </c>
      <c r="I617" s="17" t="s">
        <v>330</v>
      </c>
      <c r="J617" s="19">
        <v>272712000</v>
      </c>
      <c r="K617" s="19">
        <v>272712000</v>
      </c>
      <c r="L617" s="19">
        <v>0</v>
      </c>
      <c r="M617" s="19">
        <v>0</v>
      </c>
      <c r="N617" s="19">
        <v>0</v>
      </c>
      <c r="O617" s="19">
        <v>272712000</v>
      </c>
      <c r="P617" s="19">
        <v>0</v>
      </c>
      <c r="Q617" s="19">
        <v>17494000</v>
      </c>
      <c r="R617" s="19">
        <v>0</v>
      </c>
      <c r="S617" s="19">
        <v>64319600</v>
      </c>
      <c r="T617" s="19">
        <v>64319600</v>
      </c>
      <c r="U617" s="19">
        <v>0</v>
      </c>
      <c r="V617" s="19">
        <v>190898400</v>
      </c>
      <c r="W617" s="19">
        <v>0</v>
      </c>
      <c r="X617" s="19">
        <v>190898400</v>
      </c>
      <c r="Y617" s="20">
        <f t="shared" si="36"/>
        <v>0.23585174103083106</v>
      </c>
      <c r="Z617" s="20">
        <f t="shared" si="37"/>
        <v>0.23585174103083106</v>
      </c>
      <c r="AA617" s="20">
        <f t="shared" si="38"/>
        <v>6.4148258969168939E-2</v>
      </c>
      <c r="AB617" s="21">
        <f t="shared" si="39"/>
        <v>0.3</v>
      </c>
    </row>
    <row r="618" spans="1:28" ht="120" outlineLevel="2" x14ac:dyDescent="0.25">
      <c r="A618" s="15" t="s">
        <v>317</v>
      </c>
      <c r="B618" s="16" t="s">
        <v>30</v>
      </c>
      <c r="C618" s="16" t="s">
        <v>137</v>
      </c>
      <c r="D618" s="16" t="s">
        <v>138</v>
      </c>
      <c r="E618" s="16" t="s">
        <v>331</v>
      </c>
      <c r="F618" s="16" t="s">
        <v>33</v>
      </c>
      <c r="G618" s="16">
        <v>1310</v>
      </c>
      <c r="H618" s="16">
        <v>3460</v>
      </c>
      <c r="I618" s="17" t="s">
        <v>332</v>
      </c>
      <c r="J618" s="19">
        <v>11000000000</v>
      </c>
      <c r="K618" s="19">
        <v>11000000000</v>
      </c>
      <c r="L618" s="19">
        <v>0</v>
      </c>
      <c r="M618" s="19">
        <v>0</v>
      </c>
      <c r="N618" s="19">
        <v>0</v>
      </c>
      <c r="O618" s="19">
        <v>11000000000</v>
      </c>
      <c r="P618" s="19">
        <v>0</v>
      </c>
      <c r="Q618" s="19">
        <v>0</v>
      </c>
      <c r="R618" s="19">
        <v>0</v>
      </c>
      <c r="S618" s="19">
        <v>0</v>
      </c>
      <c r="T618" s="19">
        <v>0</v>
      </c>
      <c r="U618" s="19">
        <v>0</v>
      </c>
      <c r="V618" s="19">
        <v>11000000000</v>
      </c>
      <c r="W618" s="19">
        <v>0</v>
      </c>
      <c r="X618" s="19">
        <v>11000000000</v>
      </c>
      <c r="Y618" s="20">
        <f t="shared" si="36"/>
        <v>0</v>
      </c>
      <c r="Z618" s="20">
        <f t="shared" si="37"/>
        <v>0</v>
      </c>
      <c r="AA618" s="20">
        <f t="shared" si="38"/>
        <v>0</v>
      </c>
      <c r="AB618" s="21">
        <f t="shared" si="39"/>
        <v>0</v>
      </c>
    </row>
    <row r="619" spans="1:28" ht="135" outlineLevel="2" x14ac:dyDescent="0.25">
      <c r="A619" s="15" t="s">
        <v>317</v>
      </c>
      <c r="B619" s="16" t="s">
        <v>30</v>
      </c>
      <c r="C619" s="16" t="s">
        <v>137</v>
      </c>
      <c r="D619" s="16" t="s">
        <v>138</v>
      </c>
      <c r="E619" s="16" t="s">
        <v>333</v>
      </c>
      <c r="F619" s="16" t="s">
        <v>33</v>
      </c>
      <c r="G619" s="16">
        <v>1310</v>
      </c>
      <c r="H619" s="16">
        <v>3460</v>
      </c>
      <c r="I619" s="17" t="s">
        <v>334</v>
      </c>
      <c r="J619" s="19">
        <v>698259184</v>
      </c>
      <c r="K619" s="19">
        <v>698259184</v>
      </c>
      <c r="L619" s="19">
        <v>0</v>
      </c>
      <c r="M619" s="19">
        <v>0</v>
      </c>
      <c r="N619" s="19">
        <v>0</v>
      </c>
      <c r="O619" s="19">
        <v>698259184</v>
      </c>
      <c r="P619" s="19">
        <v>0</v>
      </c>
      <c r="Q619" s="19">
        <v>0</v>
      </c>
      <c r="R619" s="19">
        <v>0</v>
      </c>
      <c r="S619" s="19">
        <v>174564795</v>
      </c>
      <c r="T619" s="19">
        <v>174564795</v>
      </c>
      <c r="U619" s="19">
        <v>0</v>
      </c>
      <c r="V619" s="19">
        <v>523694389</v>
      </c>
      <c r="W619" s="19">
        <v>0</v>
      </c>
      <c r="X619" s="19">
        <v>523694389</v>
      </c>
      <c r="Y619" s="20">
        <f t="shared" si="36"/>
        <v>0.24999999856786703</v>
      </c>
      <c r="Z619" s="20">
        <f t="shared" si="37"/>
        <v>0.24999999856786703</v>
      </c>
      <c r="AA619" s="20">
        <f t="shared" si="38"/>
        <v>0</v>
      </c>
      <c r="AB619" s="21">
        <f t="shared" si="39"/>
        <v>0.24999999856786703</v>
      </c>
    </row>
    <row r="620" spans="1:28" ht="120" outlineLevel="2" x14ac:dyDescent="0.25">
      <c r="A620" s="15" t="s">
        <v>317</v>
      </c>
      <c r="B620" s="16" t="s">
        <v>30</v>
      </c>
      <c r="C620" s="16" t="s">
        <v>137</v>
      </c>
      <c r="D620" s="16" t="s">
        <v>138</v>
      </c>
      <c r="E620" s="16" t="s">
        <v>180</v>
      </c>
      <c r="F620" s="16" t="s">
        <v>33</v>
      </c>
      <c r="G620" s="16">
        <v>1310</v>
      </c>
      <c r="H620" s="16">
        <v>3460</v>
      </c>
      <c r="I620" s="17" t="s">
        <v>335</v>
      </c>
      <c r="J620" s="19">
        <v>100000000</v>
      </c>
      <c r="K620" s="19">
        <v>100000000</v>
      </c>
      <c r="L620" s="19">
        <v>0</v>
      </c>
      <c r="M620" s="19">
        <v>0</v>
      </c>
      <c r="N620" s="19">
        <v>0</v>
      </c>
      <c r="O620" s="19">
        <v>100000000</v>
      </c>
      <c r="P620" s="19">
        <v>0</v>
      </c>
      <c r="Q620" s="19">
        <v>0</v>
      </c>
      <c r="R620" s="19">
        <v>0</v>
      </c>
      <c r="S620" s="19">
        <v>100000000</v>
      </c>
      <c r="T620" s="19">
        <v>100000000</v>
      </c>
      <c r="U620" s="19">
        <v>0</v>
      </c>
      <c r="V620" s="19">
        <v>0</v>
      </c>
      <c r="W620" s="19">
        <v>0</v>
      </c>
      <c r="X620" s="19">
        <v>0</v>
      </c>
      <c r="Y620" s="20">
        <f t="shared" si="36"/>
        <v>1</v>
      </c>
      <c r="Z620" s="20">
        <f t="shared" si="37"/>
        <v>1</v>
      </c>
      <c r="AA620" s="20">
        <f t="shared" si="38"/>
        <v>0</v>
      </c>
      <c r="AB620" s="21">
        <f t="shared" si="39"/>
        <v>1</v>
      </c>
    </row>
    <row r="621" spans="1:28" ht="150" outlineLevel="2" x14ac:dyDescent="0.25">
      <c r="A621" s="15" t="s">
        <v>317</v>
      </c>
      <c r="B621" s="16" t="s">
        <v>30</v>
      </c>
      <c r="C621" s="16" t="s">
        <v>137</v>
      </c>
      <c r="D621" s="16" t="s">
        <v>138</v>
      </c>
      <c r="E621" s="16" t="s">
        <v>336</v>
      </c>
      <c r="F621" s="16" t="s">
        <v>33</v>
      </c>
      <c r="G621" s="16">
        <v>1310</v>
      </c>
      <c r="H621" s="16">
        <v>3460</v>
      </c>
      <c r="I621" s="17" t="s">
        <v>337</v>
      </c>
      <c r="J621" s="19">
        <v>100000000</v>
      </c>
      <c r="K621" s="19">
        <v>87806631.620000005</v>
      </c>
      <c r="L621" s="19">
        <v>0</v>
      </c>
      <c r="M621" s="19">
        <v>0</v>
      </c>
      <c r="N621" s="19">
        <v>0</v>
      </c>
      <c r="O621" s="19">
        <v>87806631.620000005</v>
      </c>
      <c r="P621" s="19">
        <v>0</v>
      </c>
      <c r="Q621" s="19">
        <v>12806633.619999999</v>
      </c>
      <c r="R621" s="19">
        <v>0</v>
      </c>
      <c r="S621" s="19">
        <v>0</v>
      </c>
      <c r="T621" s="19">
        <v>0</v>
      </c>
      <c r="U621" s="19">
        <v>0</v>
      </c>
      <c r="V621" s="19">
        <v>74999998</v>
      </c>
      <c r="W621" s="19">
        <v>0</v>
      </c>
      <c r="X621" s="19">
        <v>74999998</v>
      </c>
      <c r="Y621" s="20">
        <f t="shared" si="36"/>
        <v>0</v>
      </c>
      <c r="Z621" s="20">
        <f t="shared" si="37"/>
        <v>0</v>
      </c>
      <c r="AA621" s="20">
        <f t="shared" si="38"/>
        <v>0.14585041452703887</v>
      </c>
      <c r="AB621" s="21">
        <f t="shared" si="39"/>
        <v>0.14585041452703887</v>
      </c>
    </row>
    <row r="622" spans="1:28" ht="225" outlineLevel="2" x14ac:dyDescent="0.25">
      <c r="A622" s="15" t="s">
        <v>317</v>
      </c>
      <c r="B622" s="16" t="s">
        <v>30</v>
      </c>
      <c r="C622" s="16" t="s">
        <v>137</v>
      </c>
      <c r="D622" s="16" t="s">
        <v>138</v>
      </c>
      <c r="E622" s="16" t="s">
        <v>184</v>
      </c>
      <c r="F622" s="16" t="s">
        <v>33</v>
      </c>
      <c r="G622" s="16">
        <v>1310</v>
      </c>
      <c r="H622" s="16">
        <v>3460</v>
      </c>
      <c r="I622" s="17" t="s">
        <v>338</v>
      </c>
      <c r="J622" s="19">
        <v>1617495395</v>
      </c>
      <c r="K622" s="19">
        <v>1617495395</v>
      </c>
      <c r="L622" s="19">
        <v>0</v>
      </c>
      <c r="M622" s="19">
        <v>0</v>
      </c>
      <c r="N622" s="19">
        <v>0</v>
      </c>
      <c r="O622" s="19">
        <v>1617495395</v>
      </c>
      <c r="P622" s="19">
        <v>0</v>
      </c>
      <c r="Q622" s="19">
        <v>0</v>
      </c>
      <c r="R622" s="19">
        <v>0</v>
      </c>
      <c r="S622" s="19">
        <v>404373846</v>
      </c>
      <c r="T622" s="19">
        <v>404373846</v>
      </c>
      <c r="U622" s="19">
        <v>0</v>
      </c>
      <c r="V622" s="19">
        <v>1213121549</v>
      </c>
      <c r="W622" s="19">
        <v>0</v>
      </c>
      <c r="X622" s="19">
        <v>1213121549</v>
      </c>
      <c r="Y622" s="20">
        <f t="shared" si="36"/>
        <v>0.2499999982998406</v>
      </c>
      <c r="Z622" s="20">
        <f t="shared" si="37"/>
        <v>0.2499999982998406</v>
      </c>
      <c r="AA622" s="20">
        <f t="shared" si="38"/>
        <v>0</v>
      </c>
      <c r="AB622" s="21">
        <f t="shared" si="39"/>
        <v>0.2499999982998406</v>
      </c>
    </row>
    <row r="623" spans="1:28" ht="105" outlineLevel="2" x14ac:dyDescent="0.25">
      <c r="A623" s="15" t="s">
        <v>317</v>
      </c>
      <c r="B623" s="16" t="s">
        <v>30</v>
      </c>
      <c r="C623" s="16" t="s">
        <v>137</v>
      </c>
      <c r="D623" s="16" t="s">
        <v>138</v>
      </c>
      <c r="E623" s="16" t="s">
        <v>162</v>
      </c>
      <c r="F623" s="16" t="s">
        <v>33</v>
      </c>
      <c r="G623" s="16">
        <v>1310</v>
      </c>
      <c r="H623" s="16">
        <v>3460</v>
      </c>
      <c r="I623" s="17" t="s">
        <v>339</v>
      </c>
      <c r="J623" s="19">
        <v>50000000</v>
      </c>
      <c r="K623" s="19">
        <v>50000000</v>
      </c>
      <c r="L623" s="19">
        <v>0</v>
      </c>
      <c r="M623" s="19">
        <v>0</v>
      </c>
      <c r="N623" s="19">
        <v>0</v>
      </c>
      <c r="O623" s="19">
        <v>50000000</v>
      </c>
      <c r="P623" s="19">
        <v>0</v>
      </c>
      <c r="Q623" s="19">
        <v>0</v>
      </c>
      <c r="R623" s="19">
        <v>0</v>
      </c>
      <c r="S623" s="19">
        <v>0</v>
      </c>
      <c r="T623" s="19">
        <v>0</v>
      </c>
      <c r="U623" s="19">
        <v>0</v>
      </c>
      <c r="V623" s="19">
        <v>50000000</v>
      </c>
      <c r="W623" s="19">
        <v>0</v>
      </c>
      <c r="X623" s="19">
        <v>50000000</v>
      </c>
      <c r="Y623" s="20">
        <f t="shared" si="36"/>
        <v>0</v>
      </c>
      <c r="Z623" s="20">
        <f t="shared" si="37"/>
        <v>0</v>
      </c>
      <c r="AA623" s="20">
        <f t="shared" si="38"/>
        <v>0</v>
      </c>
      <c r="AB623" s="21">
        <f t="shared" si="39"/>
        <v>0</v>
      </c>
    </row>
    <row r="624" spans="1:28" ht="120" outlineLevel="2" x14ac:dyDescent="0.25">
      <c r="A624" s="15" t="s">
        <v>347</v>
      </c>
      <c r="B624" s="16" t="s">
        <v>263</v>
      </c>
      <c r="C624" s="16" t="s">
        <v>137</v>
      </c>
      <c r="D624" s="16" t="s">
        <v>138</v>
      </c>
      <c r="E624" s="16" t="s">
        <v>52</v>
      </c>
      <c r="F624" s="16" t="s">
        <v>33</v>
      </c>
      <c r="G624" s="16">
        <v>1310</v>
      </c>
      <c r="H624" s="16">
        <v>3410</v>
      </c>
      <c r="I624" s="17" t="s">
        <v>139</v>
      </c>
      <c r="J624" s="19">
        <v>894857755</v>
      </c>
      <c r="K624" s="19">
        <v>894857755</v>
      </c>
      <c r="L624" s="19">
        <v>0</v>
      </c>
      <c r="M624" s="19">
        <v>0</v>
      </c>
      <c r="N624" s="19">
        <v>0</v>
      </c>
      <c r="O624" s="19">
        <v>894857755</v>
      </c>
      <c r="P624" s="19">
        <v>0</v>
      </c>
      <c r="Q624" s="19">
        <v>710313904.36000001</v>
      </c>
      <c r="R624" s="19">
        <v>0</v>
      </c>
      <c r="S624" s="19">
        <v>184543850.63999999</v>
      </c>
      <c r="T624" s="19">
        <v>184543850.63999999</v>
      </c>
      <c r="U624" s="19">
        <v>0</v>
      </c>
      <c r="V624" s="19">
        <v>0</v>
      </c>
      <c r="W624" s="19">
        <v>0</v>
      </c>
      <c r="X624" s="19">
        <v>0</v>
      </c>
      <c r="Y624" s="20">
        <f t="shared" si="36"/>
        <v>0.20622702279648902</v>
      </c>
      <c r="Z624" s="20">
        <f t="shared" si="37"/>
        <v>0.20622702279648902</v>
      </c>
      <c r="AA624" s="20">
        <f t="shared" si="38"/>
        <v>0.79377297720351103</v>
      </c>
      <c r="AB624" s="21">
        <f t="shared" si="39"/>
        <v>1</v>
      </c>
    </row>
    <row r="625" spans="1:28" ht="120" outlineLevel="2" x14ac:dyDescent="0.25">
      <c r="A625" s="15" t="s">
        <v>347</v>
      </c>
      <c r="B625" s="16" t="s">
        <v>263</v>
      </c>
      <c r="C625" s="16" t="s">
        <v>137</v>
      </c>
      <c r="D625" s="16" t="s">
        <v>138</v>
      </c>
      <c r="E625" s="16" t="s">
        <v>140</v>
      </c>
      <c r="F625" s="16" t="s">
        <v>33</v>
      </c>
      <c r="G625" s="16">
        <v>1310</v>
      </c>
      <c r="H625" s="16">
        <v>3410</v>
      </c>
      <c r="I625" s="17" t="s">
        <v>141</v>
      </c>
      <c r="J625" s="19">
        <v>1409600626</v>
      </c>
      <c r="K625" s="19">
        <v>1409600626</v>
      </c>
      <c r="L625" s="19">
        <v>0</v>
      </c>
      <c r="M625" s="19">
        <v>0</v>
      </c>
      <c r="N625" s="19">
        <v>0</v>
      </c>
      <c r="O625" s="19">
        <v>1409600626</v>
      </c>
      <c r="P625" s="19">
        <v>0</v>
      </c>
      <c r="Q625" s="19">
        <v>1015004805.65</v>
      </c>
      <c r="R625" s="19">
        <v>0</v>
      </c>
      <c r="S625" s="19">
        <v>394595820.35000002</v>
      </c>
      <c r="T625" s="19">
        <v>394595820.35000002</v>
      </c>
      <c r="U625" s="19">
        <v>0</v>
      </c>
      <c r="V625" s="19">
        <v>0</v>
      </c>
      <c r="W625" s="19">
        <v>0</v>
      </c>
      <c r="X625" s="19">
        <v>0</v>
      </c>
      <c r="Y625" s="20">
        <f t="shared" si="36"/>
        <v>0.27993448149192296</v>
      </c>
      <c r="Z625" s="20">
        <f t="shared" si="37"/>
        <v>0.27993448149192296</v>
      </c>
      <c r="AA625" s="20">
        <f t="shared" si="38"/>
        <v>0.72006551850807698</v>
      </c>
      <c r="AB625" s="21">
        <f t="shared" si="39"/>
        <v>1</v>
      </c>
    </row>
    <row r="626" spans="1:28" ht="195" outlineLevel="2" x14ac:dyDescent="0.25">
      <c r="A626" s="15" t="s">
        <v>347</v>
      </c>
      <c r="B626" s="16" t="s">
        <v>263</v>
      </c>
      <c r="C626" s="16" t="s">
        <v>137</v>
      </c>
      <c r="D626" s="16" t="s">
        <v>138</v>
      </c>
      <c r="E626" s="16" t="s">
        <v>271</v>
      </c>
      <c r="F626" s="16" t="s">
        <v>33</v>
      </c>
      <c r="G626" s="16">
        <v>1310</v>
      </c>
      <c r="H626" s="16">
        <v>3410</v>
      </c>
      <c r="I626" s="17" t="s">
        <v>352</v>
      </c>
      <c r="J626" s="19">
        <v>23409079198</v>
      </c>
      <c r="K626" s="19">
        <v>23409079198</v>
      </c>
      <c r="L626" s="19">
        <v>0</v>
      </c>
      <c r="M626" s="19">
        <v>-19489679</v>
      </c>
      <c r="N626" s="19">
        <v>0</v>
      </c>
      <c r="O626" s="19">
        <v>23389589519</v>
      </c>
      <c r="P626" s="19">
        <v>0</v>
      </c>
      <c r="Q626" s="19">
        <v>473038280.63</v>
      </c>
      <c r="R626" s="19">
        <v>0</v>
      </c>
      <c r="S626" s="19">
        <v>5531625141.7299995</v>
      </c>
      <c r="T626" s="19">
        <v>5531625141.7299995</v>
      </c>
      <c r="U626" s="19">
        <v>0</v>
      </c>
      <c r="V626" s="19">
        <v>17404415775.639999</v>
      </c>
      <c r="W626" s="19">
        <v>0</v>
      </c>
      <c r="X626" s="19">
        <v>17384926096.639999</v>
      </c>
      <c r="Y626" s="20">
        <f t="shared" si="36"/>
        <v>0.23630255145630011</v>
      </c>
      <c r="Z626" s="20">
        <f t="shared" si="37"/>
        <v>0.23649945362386587</v>
      </c>
      <c r="AA626" s="20">
        <f t="shared" si="38"/>
        <v>2.0224308778302336E-2</v>
      </c>
      <c r="AB626" s="21">
        <f t="shared" si="39"/>
        <v>0.25672376240216821</v>
      </c>
    </row>
    <row r="627" spans="1:28" ht="75" outlineLevel="2" x14ac:dyDescent="0.25">
      <c r="A627" s="15" t="s">
        <v>347</v>
      </c>
      <c r="B627" s="16" t="s">
        <v>263</v>
      </c>
      <c r="C627" s="16" t="s">
        <v>137</v>
      </c>
      <c r="D627" s="16" t="s">
        <v>138</v>
      </c>
      <c r="E627" s="16" t="s">
        <v>142</v>
      </c>
      <c r="F627" s="16" t="s">
        <v>33</v>
      </c>
      <c r="G627" s="16">
        <v>1310</v>
      </c>
      <c r="H627" s="16">
        <v>3410</v>
      </c>
      <c r="I627" s="17" t="s">
        <v>353</v>
      </c>
      <c r="J627" s="19">
        <v>7157434173</v>
      </c>
      <c r="K627" s="19">
        <v>7157434173</v>
      </c>
      <c r="L627" s="19">
        <v>0</v>
      </c>
      <c r="M627" s="19">
        <v>0</v>
      </c>
      <c r="N627" s="19">
        <v>0</v>
      </c>
      <c r="O627" s="19">
        <v>7157434173</v>
      </c>
      <c r="P627" s="19">
        <v>0</v>
      </c>
      <c r="Q627" s="19">
        <v>5248092769.4300003</v>
      </c>
      <c r="R627" s="19">
        <v>0</v>
      </c>
      <c r="S627" s="19">
        <v>1909341403.5699999</v>
      </c>
      <c r="T627" s="19">
        <v>1909341403.5699999</v>
      </c>
      <c r="U627" s="19">
        <v>0</v>
      </c>
      <c r="V627" s="19">
        <v>0</v>
      </c>
      <c r="W627" s="19">
        <v>0</v>
      </c>
      <c r="X627" s="19">
        <v>-2.384185791015625E-7</v>
      </c>
      <c r="Y627" s="20">
        <f t="shared" si="36"/>
        <v>0.26676338998304888</v>
      </c>
      <c r="Z627" s="20">
        <f t="shared" si="37"/>
        <v>0.26676338998304888</v>
      </c>
      <c r="AA627" s="20">
        <f t="shared" si="38"/>
        <v>0.73323661001695117</v>
      </c>
      <c r="AB627" s="21">
        <f t="shared" si="39"/>
        <v>1</v>
      </c>
    </row>
    <row r="628" spans="1:28" ht="195" outlineLevel="2" x14ac:dyDescent="0.25">
      <c r="A628" s="15" t="s">
        <v>347</v>
      </c>
      <c r="B628" s="16" t="s">
        <v>263</v>
      </c>
      <c r="C628" s="16" t="s">
        <v>137</v>
      </c>
      <c r="D628" s="16" t="s">
        <v>138</v>
      </c>
      <c r="E628" s="16" t="s">
        <v>354</v>
      </c>
      <c r="F628" s="16" t="s">
        <v>33</v>
      </c>
      <c r="G628" s="16">
        <v>1310</v>
      </c>
      <c r="H628" s="16">
        <v>3410</v>
      </c>
      <c r="I628" s="17" t="s">
        <v>355</v>
      </c>
      <c r="J628" s="19">
        <v>210000000</v>
      </c>
      <c r="K628" s="19">
        <v>210000000</v>
      </c>
      <c r="L628" s="19">
        <v>0</v>
      </c>
      <c r="M628" s="19">
        <v>0</v>
      </c>
      <c r="N628" s="19">
        <v>0</v>
      </c>
      <c r="O628" s="19">
        <v>210000000</v>
      </c>
      <c r="P628" s="19">
        <v>0</v>
      </c>
      <c r="Q628" s="19">
        <v>161260757.09999999</v>
      </c>
      <c r="R628" s="19">
        <v>0</v>
      </c>
      <c r="S628" s="19">
        <v>48739242.899999999</v>
      </c>
      <c r="T628" s="19">
        <v>48739242.899999999</v>
      </c>
      <c r="U628" s="19">
        <v>0</v>
      </c>
      <c r="V628" s="19">
        <v>0</v>
      </c>
      <c r="W628" s="19">
        <v>0</v>
      </c>
      <c r="X628" s="19">
        <v>7.4505805969238281E-9</v>
      </c>
      <c r="Y628" s="20">
        <f t="shared" si="36"/>
        <v>0.23209163285714285</v>
      </c>
      <c r="Z628" s="20">
        <f t="shared" si="37"/>
        <v>0.23209163285714285</v>
      </c>
      <c r="AA628" s="20">
        <f t="shared" si="38"/>
        <v>0.76790836714285715</v>
      </c>
      <c r="AB628" s="21">
        <f t="shared" si="39"/>
        <v>1</v>
      </c>
    </row>
    <row r="629" spans="1:28" ht="195" outlineLevel="2" x14ac:dyDescent="0.25">
      <c r="A629" s="15" t="s">
        <v>347</v>
      </c>
      <c r="B629" s="16" t="s">
        <v>263</v>
      </c>
      <c r="C629" s="16" t="s">
        <v>137</v>
      </c>
      <c r="D629" s="16" t="s">
        <v>138</v>
      </c>
      <c r="E629" s="16" t="s">
        <v>356</v>
      </c>
      <c r="F629" s="16" t="s">
        <v>33</v>
      </c>
      <c r="G629" s="16">
        <v>1310</v>
      </c>
      <c r="H629" s="16">
        <v>3410</v>
      </c>
      <c r="I629" s="17" t="s">
        <v>357</v>
      </c>
      <c r="J629" s="19">
        <v>262414854</v>
      </c>
      <c r="K629" s="19">
        <v>262414854</v>
      </c>
      <c r="L629" s="19">
        <v>0</v>
      </c>
      <c r="M629" s="19">
        <v>0</v>
      </c>
      <c r="N629" s="19">
        <v>0</v>
      </c>
      <c r="O629" s="19">
        <v>262414854</v>
      </c>
      <c r="P629" s="19">
        <v>0</v>
      </c>
      <c r="Q629" s="19">
        <v>65603715</v>
      </c>
      <c r="R629" s="19">
        <v>0</v>
      </c>
      <c r="S629" s="19">
        <v>0</v>
      </c>
      <c r="T629" s="19">
        <v>0</v>
      </c>
      <c r="U629" s="19">
        <v>0</v>
      </c>
      <c r="V629" s="19">
        <v>196811139</v>
      </c>
      <c r="W629" s="19">
        <v>0</v>
      </c>
      <c r="X629" s="19">
        <v>196811139</v>
      </c>
      <c r="Y629" s="20">
        <f t="shared" si="36"/>
        <v>0</v>
      </c>
      <c r="Z629" s="20">
        <f t="shared" si="37"/>
        <v>0</v>
      </c>
      <c r="AA629" s="20">
        <f t="shared" si="38"/>
        <v>0.25000000571613984</v>
      </c>
      <c r="AB629" s="21">
        <f t="shared" si="39"/>
        <v>0.25000000571613984</v>
      </c>
    </row>
    <row r="630" spans="1:28" ht="210" outlineLevel="2" x14ac:dyDescent="0.25">
      <c r="A630" s="15" t="s">
        <v>347</v>
      </c>
      <c r="B630" s="16" t="s">
        <v>263</v>
      </c>
      <c r="C630" s="16" t="s">
        <v>137</v>
      </c>
      <c r="D630" s="16" t="s">
        <v>138</v>
      </c>
      <c r="E630" s="16" t="s">
        <v>152</v>
      </c>
      <c r="F630" s="16">
        <v>665</v>
      </c>
      <c r="G630" s="16">
        <v>1310</v>
      </c>
      <c r="H630" s="16">
        <v>3410</v>
      </c>
      <c r="I630" s="17" t="s">
        <v>358</v>
      </c>
      <c r="J630" s="19">
        <v>0</v>
      </c>
      <c r="K630" s="19">
        <v>0</v>
      </c>
      <c r="L630" s="19">
        <v>0</v>
      </c>
      <c r="M630" s="19">
        <v>0</v>
      </c>
      <c r="N630" s="19">
        <v>0</v>
      </c>
      <c r="O630" s="19">
        <v>0</v>
      </c>
      <c r="P630" s="19">
        <v>0</v>
      </c>
      <c r="Q630" s="19">
        <v>0</v>
      </c>
      <c r="R630" s="19">
        <v>0</v>
      </c>
      <c r="S630" s="19">
        <v>0</v>
      </c>
      <c r="T630" s="19">
        <v>0</v>
      </c>
      <c r="U630" s="19">
        <v>0</v>
      </c>
      <c r="V630" s="19">
        <v>0</v>
      </c>
      <c r="W630" s="19">
        <v>0</v>
      </c>
      <c r="X630" s="19">
        <v>0</v>
      </c>
      <c r="Y630" s="20">
        <f t="shared" si="36"/>
        <v>0</v>
      </c>
      <c r="Z630" s="20">
        <f t="shared" si="37"/>
        <v>0</v>
      </c>
      <c r="AA630" s="20">
        <v>0</v>
      </c>
      <c r="AB630" s="21">
        <f t="shared" si="39"/>
        <v>0</v>
      </c>
    </row>
    <row r="631" spans="1:28" ht="120" outlineLevel="2" x14ac:dyDescent="0.25">
      <c r="A631" s="15" t="s">
        <v>347</v>
      </c>
      <c r="B631" s="16" t="s">
        <v>264</v>
      </c>
      <c r="C631" s="16" t="s">
        <v>137</v>
      </c>
      <c r="D631" s="16" t="s">
        <v>138</v>
      </c>
      <c r="E631" s="16" t="s">
        <v>52</v>
      </c>
      <c r="F631" s="16" t="s">
        <v>33</v>
      </c>
      <c r="G631" s="16">
        <v>1310</v>
      </c>
      <c r="H631" s="16">
        <v>3420</v>
      </c>
      <c r="I631" s="17" t="s">
        <v>139</v>
      </c>
      <c r="J631" s="19">
        <v>427297315</v>
      </c>
      <c r="K631" s="19">
        <v>427297315</v>
      </c>
      <c r="L631" s="19">
        <v>0</v>
      </c>
      <c r="M631" s="19">
        <v>0</v>
      </c>
      <c r="N631" s="19">
        <v>0</v>
      </c>
      <c r="O631" s="19">
        <v>427297315</v>
      </c>
      <c r="P631" s="19">
        <v>0</v>
      </c>
      <c r="Q631" s="19">
        <v>346121706.97000003</v>
      </c>
      <c r="R631" s="19">
        <v>0</v>
      </c>
      <c r="S631" s="19">
        <v>81175608.030000001</v>
      </c>
      <c r="T631" s="19">
        <v>81175608.030000001</v>
      </c>
      <c r="U631" s="19">
        <v>0</v>
      </c>
      <c r="V631" s="19">
        <v>0</v>
      </c>
      <c r="W631" s="19">
        <v>0</v>
      </c>
      <c r="X631" s="19">
        <v>-2.9802322387695313E-8</v>
      </c>
      <c r="Y631" s="20">
        <f t="shared" si="36"/>
        <v>0.18997453337613412</v>
      </c>
      <c r="Z631" s="20">
        <f t="shared" si="37"/>
        <v>0.18997453337613412</v>
      </c>
      <c r="AA631" s="20">
        <f t="shared" si="38"/>
        <v>0.81002546662386599</v>
      </c>
      <c r="AB631" s="21">
        <f t="shared" si="39"/>
        <v>1</v>
      </c>
    </row>
    <row r="632" spans="1:28" ht="120" outlineLevel="2" x14ac:dyDescent="0.25">
      <c r="A632" s="15" t="s">
        <v>347</v>
      </c>
      <c r="B632" s="16" t="s">
        <v>264</v>
      </c>
      <c r="C632" s="16" t="s">
        <v>137</v>
      </c>
      <c r="D632" s="16" t="s">
        <v>138</v>
      </c>
      <c r="E632" s="16" t="s">
        <v>140</v>
      </c>
      <c r="F632" s="16" t="s">
        <v>33</v>
      </c>
      <c r="G632" s="16">
        <v>1310</v>
      </c>
      <c r="H632" s="16">
        <v>3420</v>
      </c>
      <c r="I632" s="17" t="s">
        <v>141</v>
      </c>
      <c r="J632" s="19">
        <v>680329419</v>
      </c>
      <c r="K632" s="19">
        <v>680329419</v>
      </c>
      <c r="L632" s="19">
        <v>0</v>
      </c>
      <c r="M632" s="19">
        <v>0</v>
      </c>
      <c r="N632" s="19">
        <v>0</v>
      </c>
      <c r="O632" s="19">
        <v>680329419</v>
      </c>
      <c r="P632" s="19">
        <v>0</v>
      </c>
      <c r="Q632" s="19">
        <v>488617393.19999999</v>
      </c>
      <c r="R632" s="19">
        <v>0</v>
      </c>
      <c r="S632" s="19">
        <v>191712025.80000001</v>
      </c>
      <c r="T632" s="19">
        <v>191712025.80000001</v>
      </c>
      <c r="U632" s="19">
        <v>0</v>
      </c>
      <c r="V632" s="19">
        <v>0</v>
      </c>
      <c r="W632" s="19">
        <v>0</v>
      </c>
      <c r="X632" s="19">
        <v>0</v>
      </c>
      <c r="Y632" s="20">
        <f t="shared" si="36"/>
        <v>0.28179293801786925</v>
      </c>
      <c r="Z632" s="20">
        <f t="shared" si="37"/>
        <v>0.28179293801786925</v>
      </c>
      <c r="AA632" s="20">
        <f t="shared" si="38"/>
        <v>0.71820706198213069</v>
      </c>
      <c r="AB632" s="21">
        <f t="shared" si="39"/>
        <v>1</v>
      </c>
    </row>
    <row r="633" spans="1:28" ht="195" outlineLevel="2" x14ac:dyDescent="0.25">
      <c r="A633" s="15" t="s">
        <v>347</v>
      </c>
      <c r="B633" s="16" t="s">
        <v>264</v>
      </c>
      <c r="C633" s="16" t="s">
        <v>137</v>
      </c>
      <c r="D633" s="16" t="s">
        <v>138</v>
      </c>
      <c r="E633" s="16" t="s">
        <v>271</v>
      </c>
      <c r="F633" s="16" t="s">
        <v>33</v>
      </c>
      <c r="G633" s="16">
        <v>1310</v>
      </c>
      <c r="H633" s="16">
        <v>3420</v>
      </c>
      <c r="I633" s="17" t="s">
        <v>367</v>
      </c>
      <c r="J633" s="19">
        <v>5087176493</v>
      </c>
      <c r="K633" s="19">
        <v>5087176493</v>
      </c>
      <c r="L633" s="19">
        <v>0</v>
      </c>
      <c r="M633" s="19">
        <v>42972393</v>
      </c>
      <c r="N633" s="19">
        <v>0</v>
      </c>
      <c r="O633" s="19">
        <v>5130148886</v>
      </c>
      <c r="P633" s="19">
        <v>0</v>
      </c>
      <c r="Q633" s="19">
        <v>97953165.840000004</v>
      </c>
      <c r="R633" s="19">
        <v>0</v>
      </c>
      <c r="S633" s="19">
        <v>1202791177.48</v>
      </c>
      <c r="T633" s="19">
        <v>1202791177.48</v>
      </c>
      <c r="U633" s="19">
        <v>0</v>
      </c>
      <c r="V633" s="19">
        <v>3786432149.6799998</v>
      </c>
      <c r="W633" s="19">
        <v>0</v>
      </c>
      <c r="X633" s="19">
        <v>3829404542.6799998</v>
      </c>
      <c r="Y633" s="20">
        <f t="shared" si="36"/>
        <v>0.23643590489440486</v>
      </c>
      <c r="Z633" s="20">
        <f t="shared" si="37"/>
        <v>0.23445541332384637</v>
      </c>
      <c r="AA633" s="20">
        <f t="shared" si="38"/>
        <v>1.9093630227245612E-2</v>
      </c>
      <c r="AB633" s="21">
        <f t="shared" si="39"/>
        <v>0.25354904355109198</v>
      </c>
    </row>
    <row r="634" spans="1:28" ht="75" outlineLevel="2" x14ac:dyDescent="0.25">
      <c r="A634" s="15" t="s">
        <v>347</v>
      </c>
      <c r="B634" s="16" t="s">
        <v>264</v>
      </c>
      <c r="C634" s="16" t="s">
        <v>137</v>
      </c>
      <c r="D634" s="16" t="s">
        <v>138</v>
      </c>
      <c r="E634" s="16" t="s">
        <v>142</v>
      </c>
      <c r="F634" s="16" t="s">
        <v>33</v>
      </c>
      <c r="G634" s="16">
        <v>1310</v>
      </c>
      <c r="H634" s="16">
        <v>3420</v>
      </c>
      <c r="I634" s="17" t="s">
        <v>143</v>
      </c>
      <c r="J634" s="19">
        <v>3845171438</v>
      </c>
      <c r="K634" s="19">
        <v>3845171438</v>
      </c>
      <c r="L634" s="19">
        <v>0</v>
      </c>
      <c r="M634" s="19">
        <v>0</v>
      </c>
      <c r="N634" s="19">
        <v>0</v>
      </c>
      <c r="O634" s="19">
        <v>3845171438</v>
      </c>
      <c r="P634" s="19">
        <v>0</v>
      </c>
      <c r="Q634" s="19">
        <v>2933363922.79</v>
      </c>
      <c r="R634" s="19">
        <v>0</v>
      </c>
      <c r="S634" s="19">
        <v>911807515.21000004</v>
      </c>
      <c r="T634" s="19">
        <v>911807515.21000004</v>
      </c>
      <c r="U634" s="19">
        <v>0</v>
      </c>
      <c r="V634" s="19">
        <v>0</v>
      </c>
      <c r="W634" s="19">
        <v>0</v>
      </c>
      <c r="X634" s="19">
        <v>0</v>
      </c>
      <c r="Y634" s="20">
        <f t="shared" si="36"/>
        <v>0.23713052328409603</v>
      </c>
      <c r="Z634" s="20">
        <f t="shared" si="37"/>
        <v>0.23713052328409603</v>
      </c>
      <c r="AA634" s="20">
        <f t="shared" si="38"/>
        <v>0.76286947671590399</v>
      </c>
      <c r="AB634" s="21">
        <f t="shared" si="39"/>
        <v>1</v>
      </c>
    </row>
    <row r="635" spans="1:28" ht="210" outlineLevel="2" x14ac:dyDescent="0.25">
      <c r="A635" s="15" t="s">
        <v>347</v>
      </c>
      <c r="B635" s="16" t="s">
        <v>264</v>
      </c>
      <c r="C635" s="16" t="s">
        <v>137</v>
      </c>
      <c r="D635" s="16" t="s">
        <v>138</v>
      </c>
      <c r="E635" s="16" t="s">
        <v>354</v>
      </c>
      <c r="F635" s="16" t="s">
        <v>33</v>
      </c>
      <c r="G635" s="16">
        <v>1310</v>
      </c>
      <c r="H635" s="16">
        <v>3420</v>
      </c>
      <c r="I635" s="17" t="s">
        <v>368</v>
      </c>
      <c r="J635" s="19">
        <v>250000000</v>
      </c>
      <c r="K635" s="19">
        <v>250000000</v>
      </c>
      <c r="L635" s="19">
        <v>0</v>
      </c>
      <c r="M635" s="19">
        <v>0</v>
      </c>
      <c r="N635" s="19">
        <v>0</v>
      </c>
      <c r="O635" s="19">
        <v>250000000</v>
      </c>
      <c r="P635" s="19">
        <v>0</v>
      </c>
      <c r="Q635" s="19">
        <v>196575407.22</v>
      </c>
      <c r="R635" s="19">
        <v>0</v>
      </c>
      <c r="S635" s="19">
        <v>53424592.780000001</v>
      </c>
      <c r="T635" s="19">
        <v>53424592.780000001</v>
      </c>
      <c r="U635" s="19">
        <v>0</v>
      </c>
      <c r="V635" s="19">
        <v>0</v>
      </c>
      <c r="W635" s="19">
        <v>0</v>
      </c>
      <c r="X635" s="19">
        <v>0</v>
      </c>
      <c r="Y635" s="20">
        <f t="shared" si="36"/>
        <v>0.21369837112000001</v>
      </c>
      <c r="Z635" s="20">
        <f t="shared" si="37"/>
        <v>0.21369837112000001</v>
      </c>
      <c r="AA635" s="20">
        <f t="shared" si="38"/>
        <v>0.78630162887999999</v>
      </c>
      <c r="AB635" s="21">
        <f t="shared" si="39"/>
        <v>1</v>
      </c>
    </row>
    <row r="636" spans="1:28" ht="90" outlineLevel="2" x14ac:dyDescent="0.25">
      <c r="A636" s="15" t="s">
        <v>347</v>
      </c>
      <c r="B636" s="16" t="s">
        <v>264</v>
      </c>
      <c r="C636" s="16" t="s">
        <v>137</v>
      </c>
      <c r="D636" s="16" t="s">
        <v>138</v>
      </c>
      <c r="E636" s="16" t="s">
        <v>356</v>
      </c>
      <c r="F636" s="16" t="s">
        <v>33</v>
      </c>
      <c r="G636" s="16">
        <v>1310</v>
      </c>
      <c r="H636" s="16">
        <v>3420</v>
      </c>
      <c r="I636" s="17" t="s">
        <v>369</v>
      </c>
      <c r="J636" s="19">
        <v>273990651</v>
      </c>
      <c r="K636" s="19">
        <v>273990651</v>
      </c>
      <c r="L636" s="19">
        <v>0</v>
      </c>
      <c r="M636" s="19">
        <v>0</v>
      </c>
      <c r="N636" s="19">
        <v>0</v>
      </c>
      <c r="O636" s="19">
        <v>273990651</v>
      </c>
      <c r="P636" s="19">
        <v>0</v>
      </c>
      <c r="Q636" s="19">
        <v>0</v>
      </c>
      <c r="R636" s="19">
        <v>0</v>
      </c>
      <c r="S636" s="19">
        <v>78283051</v>
      </c>
      <c r="T636" s="19">
        <v>78283051</v>
      </c>
      <c r="U636" s="19">
        <v>0</v>
      </c>
      <c r="V636" s="19">
        <v>195707600</v>
      </c>
      <c r="W636" s="19">
        <v>0</v>
      </c>
      <c r="X636" s="19">
        <v>195707600</v>
      </c>
      <c r="Y636" s="20">
        <f t="shared" si="36"/>
        <v>0.28571431439096806</v>
      </c>
      <c r="Z636" s="20">
        <f t="shared" si="37"/>
        <v>0.28571431439096806</v>
      </c>
      <c r="AA636" s="20">
        <f t="shared" si="38"/>
        <v>0</v>
      </c>
      <c r="AB636" s="21">
        <f t="shared" si="39"/>
        <v>0.28571431439096806</v>
      </c>
    </row>
    <row r="637" spans="1:28" ht="120" outlineLevel="2" x14ac:dyDescent="0.25">
      <c r="A637" s="15" t="s">
        <v>347</v>
      </c>
      <c r="B637" s="16" t="s">
        <v>264</v>
      </c>
      <c r="C637" s="16" t="s">
        <v>137</v>
      </c>
      <c r="D637" s="16" t="s">
        <v>138</v>
      </c>
      <c r="E637" s="16" t="s">
        <v>370</v>
      </c>
      <c r="F637" s="16" t="s">
        <v>33</v>
      </c>
      <c r="G637" s="16">
        <v>1310</v>
      </c>
      <c r="H637" s="16">
        <v>3420</v>
      </c>
      <c r="I637" s="17" t="s">
        <v>371</v>
      </c>
      <c r="J637" s="19">
        <v>246722013</v>
      </c>
      <c r="K637" s="19">
        <v>246722013</v>
      </c>
      <c r="L637" s="19">
        <v>0</v>
      </c>
      <c r="M637" s="19">
        <v>0</v>
      </c>
      <c r="N637" s="19">
        <v>0</v>
      </c>
      <c r="O637" s="19">
        <v>246722013</v>
      </c>
      <c r="P637" s="19">
        <v>0</v>
      </c>
      <c r="Q637" s="19">
        <v>0</v>
      </c>
      <c r="R637" s="19">
        <v>0</v>
      </c>
      <c r="S637" s="19">
        <v>70492013</v>
      </c>
      <c r="T637" s="19">
        <v>70492013</v>
      </c>
      <c r="U637" s="19">
        <v>0</v>
      </c>
      <c r="V637" s="19">
        <v>176230000</v>
      </c>
      <c r="W637" s="19">
        <v>0</v>
      </c>
      <c r="X637" s="19">
        <v>176230000</v>
      </c>
      <c r="Y637" s="20">
        <f t="shared" si="36"/>
        <v>0.28571432335062863</v>
      </c>
      <c r="Z637" s="20">
        <f t="shared" si="37"/>
        <v>0.28571432335062863</v>
      </c>
      <c r="AA637" s="20">
        <f t="shared" si="38"/>
        <v>0</v>
      </c>
      <c r="AB637" s="21">
        <f t="shared" si="39"/>
        <v>0.28571432335062863</v>
      </c>
    </row>
    <row r="638" spans="1:28" ht="90" outlineLevel="2" x14ac:dyDescent="0.25">
      <c r="A638" s="15" t="s">
        <v>347</v>
      </c>
      <c r="B638" s="16" t="s">
        <v>264</v>
      </c>
      <c r="C638" s="16" t="s">
        <v>137</v>
      </c>
      <c r="D638" s="16" t="s">
        <v>138</v>
      </c>
      <c r="E638" s="16" t="s">
        <v>148</v>
      </c>
      <c r="F638" s="16" t="s">
        <v>33</v>
      </c>
      <c r="G638" s="16">
        <v>1310</v>
      </c>
      <c r="H638" s="16">
        <v>3420</v>
      </c>
      <c r="I638" s="17" t="s">
        <v>372</v>
      </c>
      <c r="J638" s="19">
        <v>221482815</v>
      </c>
      <c r="K638" s="19">
        <v>221482815</v>
      </c>
      <c r="L638" s="19">
        <v>0</v>
      </c>
      <c r="M638" s="19">
        <v>0</v>
      </c>
      <c r="N638" s="19">
        <v>0</v>
      </c>
      <c r="O638" s="19">
        <v>221482815</v>
      </c>
      <c r="P638" s="19">
        <v>0</v>
      </c>
      <c r="Q638" s="19">
        <v>1104469.1599999999</v>
      </c>
      <c r="R638" s="19">
        <v>0</v>
      </c>
      <c r="S638" s="19">
        <v>62176335.840000004</v>
      </c>
      <c r="T638" s="19">
        <v>62176335.840000004</v>
      </c>
      <c r="U638" s="19">
        <v>0</v>
      </c>
      <c r="V638" s="19">
        <v>158202010</v>
      </c>
      <c r="W638" s="19">
        <v>0</v>
      </c>
      <c r="X638" s="19">
        <v>158202010</v>
      </c>
      <c r="Y638" s="20">
        <f t="shared" si="36"/>
        <v>0.28072758529820929</v>
      </c>
      <c r="Z638" s="20">
        <f t="shared" si="37"/>
        <v>0.28072758529820929</v>
      </c>
      <c r="AA638" s="20">
        <f t="shared" si="38"/>
        <v>4.9867036410928762E-3</v>
      </c>
      <c r="AB638" s="21">
        <f t="shared" si="39"/>
        <v>0.28571428893930217</v>
      </c>
    </row>
    <row r="639" spans="1:28" ht="105" outlineLevel="2" x14ac:dyDescent="0.25">
      <c r="A639" s="15" t="s">
        <v>347</v>
      </c>
      <c r="B639" s="16" t="s">
        <v>264</v>
      </c>
      <c r="C639" s="16" t="s">
        <v>137</v>
      </c>
      <c r="D639" s="16" t="s">
        <v>138</v>
      </c>
      <c r="E639" s="16" t="s">
        <v>373</v>
      </c>
      <c r="F639" s="16" t="s">
        <v>33</v>
      </c>
      <c r="G639" s="16">
        <v>1310</v>
      </c>
      <c r="H639" s="16">
        <v>3420</v>
      </c>
      <c r="I639" s="17" t="s">
        <v>374</v>
      </c>
      <c r="J639" s="19">
        <v>229705246</v>
      </c>
      <c r="K639" s="19">
        <v>229705246</v>
      </c>
      <c r="L639" s="19">
        <v>0</v>
      </c>
      <c r="M639" s="19">
        <v>0</v>
      </c>
      <c r="N639" s="19">
        <v>0</v>
      </c>
      <c r="O639" s="19">
        <v>229705246</v>
      </c>
      <c r="P639" s="19">
        <v>0</v>
      </c>
      <c r="Q639" s="19">
        <v>0</v>
      </c>
      <c r="R639" s="19">
        <v>0</v>
      </c>
      <c r="S639" s="19">
        <v>65630076</v>
      </c>
      <c r="T639" s="19">
        <v>65630076</v>
      </c>
      <c r="U639" s="19">
        <v>0</v>
      </c>
      <c r="V639" s="19">
        <v>164075170</v>
      </c>
      <c r="W639" s="19">
        <v>0</v>
      </c>
      <c r="X639" s="19">
        <v>164075170</v>
      </c>
      <c r="Y639" s="20">
        <f t="shared" si="36"/>
        <v>0.28571431059088653</v>
      </c>
      <c r="Z639" s="20">
        <f t="shared" si="37"/>
        <v>0.28571431059088653</v>
      </c>
      <c r="AA639" s="20">
        <f t="shared" si="38"/>
        <v>0</v>
      </c>
      <c r="AB639" s="21">
        <f t="shared" si="39"/>
        <v>0.28571431059088653</v>
      </c>
    </row>
    <row r="640" spans="1:28" ht="105" outlineLevel="2" x14ac:dyDescent="0.25">
      <c r="A640" s="15" t="s">
        <v>347</v>
      </c>
      <c r="B640" s="16" t="s">
        <v>264</v>
      </c>
      <c r="C640" s="16" t="s">
        <v>137</v>
      </c>
      <c r="D640" s="16" t="s">
        <v>138</v>
      </c>
      <c r="E640" s="16" t="s">
        <v>150</v>
      </c>
      <c r="F640" s="16" t="s">
        <v>33</v>
      </c>
      <c r="G640" s="16">
        <v>1310</v>
      </c>
      <c r="H640" s="16">
        <v>3420</v>
      </c>
      <c r="I640" s="17" t="s">
        <v>375</v>
      </c>
      <c r="J640" s="19">
        <v>196776853</v>
      </c>
      <c r="K640" s="19">
        <v>196776853</v>
      </c>
      <c r="L640" s="19">
        <v>0</v>
      </c>
      <c r="M640" s="19">
        <v>0</v>
      </c>
      <c r="N640" s="19">
        <v>0</v>
      </c>
      <c r="O640" s="19">
        <v>196776853</v>
      </c>
      <c r="P640" s="19">
        <v>0</v>
      </c>
      <c r="Q640" s="19">
        <v>294137.55</v>
      </c>
      <c r="R640" s="19">
        <v>0</v>
      </c>
      <c r="S640" s="19">
        <v>55927825.450000003</v>
      </c>
      <c r="T640" s="19">
        <v>55927825.450000003</v>
      </c>
      <c r="U640" s="19">
        <v>0</v>
      </c>
      <c r="V640" s="19">
        <v>140554890</v>
      </c>
      <c r="W640" s="19">
        <v>0</v>
      </c>
      <c r="X640" s="19">
        <v>140554890</v>
      </c>
      <c r="Y640" s="20">
        <f t="shared" si="36"/>
        <v>0.28421953394081367</v>
      </c>
      <c r="Z640" s="20">
        <f t="shared" si="37"/>
        <v>0.28421953394081367</v>
      </c>
      <c r="AA640" s="20">
        <f t="shared" si="38"/>
        <v>1.4947771829647058E-3</v>
      </c>
      <c r="AB640" s="21">
        <f t="shared" si="39"/>
        <v>0.28571431112377838</v>
      </c>
    </row>
    <row r="641" spans="1:28" ht="120" outlineLevel="2" x14ac:dyDescent="0.25">
      <c r="A641" s="15" t="s">
        <v>347</v>
      </c>
      <c r="B641" s="16" t="s">
        <v>264</v>
      </c>
      <c r="C641" s="16" t="s">
        <v>137</v>
      </c>
      <c r="D641" s="16" t="s">
        <v>138</v>
      </c>
      <c r="E641" s="16" t="s">
        <v>376</v>
      </c>
      <c r="F641" s="16" t="s">
        <v>33</v>
      </c>
      <c r="G641" s="16">
        <v>1310</v>
      </c>
      <c r="H641" s="16">
        <v>3420</v>
      </c>
      <c r="I641" s="17" t="s">
        <v>377</v>
      </c>
      <c r="J641" s="19">
        <v>296262537</v>
      </c>
      <c r="K641" s="19">
        <v>296262537</v>
      </c>
      <c r="L641" s="19">
        <v>0</v>
      </c>
      <c r="M641" s="19">
        <v>0</v>
      </c>
      <c r="N641" s="19">
        <v>0</v>
      </c>
      <c r="O641" s="19">
        <v>296262537</v>
      </c>
      <c r="P641" s="19">
        <v>0</v>
      </c>
      <c r="Q641" s="19">
        <v>0</v>
      </c>
      <c r="R641" s="19">
        <v>0</v>
      </c>
      <c r="S641" s="19">
        <v>84646447</v>
      </c>
      <c r="T641" s="19">
        <v>84646447</v>
      </c>
      <c r="U641" s="19">
        <v>0</v>
      </c>
      <c r="V641" s="19">
        <v>211616090</v>
      </c>
      <c r="W641" s="19">
        <v>0</v>
      </c>
      <c r="X641" s="19">
        <v>211616090</v>
      </c>
      <c r="Y641" s="20">
        <f t="shared" si="36"/>
        <v>0.28571431223516458</v>
      </c>
      <c r="Z641" s="20">
        <f t="shared" si="37"/>
        <v>0.28571431223516458</v>
      </c>
      <c r="AA641" s="20">
        <f t="shared" si="38"/>
        <v>0</v>
      </c>
      <c r="AB641" s="21">
        <f t="shared" si="39"/>
        <v>0.28571431223516458</v>
      </c>
    </row>
    <row r="642" spans="1:28" ht="90" outlineLevel="2" x14ac:dyDescent="0.25">
      <c r="A642" s="15" t="s">
        <v>347</v>
      </c>
      <c r="B642" s="16" t="s">
        <v>264</v>
      </c>
      <c r="C642" s="16" t="s">
        <v>137</v>
      </c>
      <c r="D642" s="16" t="s">
        <v>138</v>
      </c>
      <c r="E642" s="16" t="s">
        <v>152</v>
      </c>
      <c r="F642" s="16" t="s">
        <v>33</v>
      </c>
      <c r="G642" s="16">
        <v>1310</v>
      </c>
      <c r="H642" s="16">
        <v>3420</v>
      </c>
      <c r="I642" s="17" t="s">
        <v>378</v>
      </c>
      <c r="J642" s="19">
        <v>246740537</v>
      </c>
      <c r="K642" s="19">
        <v>246740537</v>
      </c>
      <c r="L642" s="19">
        <v>0</v>
      </c>
      <c r="M642" s="19">
        <v>0</v>
      </c>
      <c r="N642" s="19">
        <v>0</v>
      </c>
      <c r="O642" s="19">
        <v>246740537</v>
      </c>
      <c r="P642" s="19">
        <v>0</v>
      </c>
      <c r="Q642" s="19">
        <v>0</v>
      </c>
      <c r="R642" s="19">
        <v>0</v>
      </c>
      <c r="S642" s="19">
        <v>70497297</v>
      </c>
      <c r="T642" s="19">
        <v>70497297</v>
      </c>
      <c r="U642" s="19">
        <v>0</v>
      </c>
      <c r="V642" s="19">
        <v>176243240</v>
      </c>
      <c r="W642" s="19">
        <v>0</v>
      </c>
      <c r="X642" s="19">
        <v>176243240</v>
      </c>
      <c r="Y642" s="20">
        <f t="shared" si="36"/>
        <v>0.28571428860917164</v>
      </c>
      <c r="Z642" s="20">
        <f t="shared" si="37"/>
        <v>0.28571428860917164</v>
      </c>
      <c r="AA642" s="20">
        <f t="shared" si="38"/>
        <v>0</v>
      </c>
      <c r="AB642" s="21">
        <f t="shared" si="39"/>
        <v>0.28571428860917164</v>
      </c>
    </row>
    <row r="643" spans="1:28" ht="120" outlineLevel="2" x14ac:dyDescent="0.25">
      <c r="A643" s="15" t="s">
        <v>347</v>
      </c>
      <c r="B643" s="16" t="s">
        <v>264</v>
      </c>
      <c r="C643" s="16" t="s">
        <v>137</v>
      </c>
      <c r="D643" s="16" t="s">
        <v>138</v>
      </c>
      <c r="E643" s="16" t="s">
        <v>379</v>
      </c>
      <c r="F643" s="16" t="s">
        <v>33</v>
      </c>
      <c r="G643" s="16">
        <v>1310</v>
      </c>
      <c r="H643" s="16">
        <v>3420</v>
      </c>
      <c r="I643" s="17" t="s">
        <v>380</v>
      </c>
      <c r="J643" s="19">
        <v>365209450</v>
      </c>
      <c r="K643" s="19">
        <v>365209450</v>
      </c>
      <c r="L643" s="19">
        <v>0</v>
      </c>
      <c r="M643" s="19">
        <v>0</v>
      </c>
      <c r="N643" s="19">
        <v>0</v>
      </c>
      <c r="O643" s="19">
        <v>365209450</v>
      </c>
      <c r="P643" s="19">
        <v>0</v>
      </c>
      <c r="Q643" s="19">
        <v>0</v>
      </c>
      <c r="R643" s="19">
        <v>0</v>
      </c>
      <c r="S643" s="19">
        <v>104345560</v>
      </c>
      <c r="T643" s="19">
        <v>104345560</v>
      </c>
      <c r="U643" s="19">
        <v>0</v>
      </c>
      <c r="V643" s="19">
        <v>260863890</v>
      </c>
      <c r="W643" s="19">
        <v>0</v>
      </c>
      <c r="X643" s="19">
        <v>260863890</v>
      </c>
      <c r="Y643" s="20">
        <f t="shared" si="36"/>
        <v>0.2857142935375851</v>
      </c>
      <c r="Z643" s="20">
        <f t="shared" si="37"/>
        <v>0.2857142935375851</v>
      </c>
      <c r="AA643" s="20">
        <f t="shared" si="38"/>
        <v>0</v>
      </c>
      <c r="AB643" s="21">
        <f t="shared" si="39"/>
        <v>0.2857142935375851</v>
      </c>
    </row>
    <row r="644" spans="1:28" ht="150" outlineLevel="2" x14ac:dyDescent="0.25">
      <c r="A644" s="15" t="s">
        <v>347</v>
      </c>
      <c r="B644" s="16" t="s">
        <v>264</v>
      </c>
      <c r="C644" s="16" t="s">
        <v>137</v>
      </c>
      <c r="D644" s="16" t="s">
        <v>138</v>
      </c>
      <c r="E644" s="16" t="s">
        <v>154</v>
      </c>
      <c r="F644" s="16" t="s">
        <v>33</v>
      </c>
      <c r="G644" s="16">
        <v>1310</v>
      </c>
      <c r="H644" s="16">
        <v>3420</v>
      </c>
      <c r="I644" s="17" t="s">
        <v>381</v>
      </c>
      <c r="J644" s="19">
        <v>178255583</v>
      </c>
      <c r="K644" s="19">
        <v>178255583</v>
      </c>
      <c r="L644" s="19">
        <v>0</v>
      </c>
      <c r="M644" s="19">
        <v>0</v>
      </c>
      <c r="N644" s="19">
        <v>0</v>
      </c>
      <c r="O644" s="19">
        <v>178255583</v>
      </c>
      <c r="P644" s="19">
        <v>0</v>
      </c>
      <c r="Q644" s="19">
        <v>0</v>
      </c>
      <c r="R644" s="19">
        <v>0</v>
      </c>
      <c r="S644" s="19">
        <v>50930173</v>
      </c>
      <c r="T644" s="19">
        <v>50930173</v>
      </c>
      <c r="U644" s="19">
        <v>0</v>
      </c>
      <c r="V644" s="19">
        <v>127325410</v>
      </c>
      <c r="W644" s="19">
        <v>0</v>
      </c>
      <c r="X644" s="19">
        <v>127325410</v>
      </c>
      <c r="Y644" s="20">
        <f t="shared" si="36"/>
        <v>0.28571432177807299</v>
      </c>
      <c r="Z644" s="20">
        <f t="shared" si="37"/>
        <v>0.28571432177807299</v>
      </c>
      <c r="AA644" s="20">
        <f t="shared" si="38"/>
        <v>0</v>
      </c>
      <c r="AB644" s="21">
        <f t="shared" si="39"/>
        <v>0.28571432177807299</v>
      </c>
    </row>
    <row r="645" spans="1:28" ht="90" outlineLevel="2" x14ac:dyDescent="0.25">
      <c r="A645" s="15" t="s">
        <v>347</v>
      </c>
      <c r="B645" s="16" t="s">
        <v>264</v>
      </c>
      <c r="C645" s="16" t="s">
        <v>137</v>
      </c>
      <c r="D645" s="16" t="s">
        <v>138</v>
      </c>
      <c r="E645" s="16" t="s">
        <v>382</v>
      </c>
      <c r="F645" s="16" t="s">
        <v>33</v>
      </c>
      <c r="G645" s="16">
        <v>1310</v>
      </c>
      <c r="H645" s="16">
        <v>3420</v>
      </c>
      <c r="I645" s="17" t="s">
        <v>383</v>
      </c>
      <c r="J645" s="19">
        <v>196264334</v>
      </c>
      <c r="K645" s="19">
        <v>196264334</v>
      </c>
      <c r="L645" s="19">
        <v>0</v>
      </c>
      <c r="M645" s="19">
        <v>0</v>
      </c>
      <c r="N645" s="19">
        <v>0</v>
      </c>
      <c r="O645" s="19">
        <v>196264334</v>
      </c>
      <c r="P645" s="19">
        <v>0</v>
      </c>
      <c r="Q645" s="19">
        <v>1158846.31</v>
      </c>
      <c r="R645" s="19">
        <v>0</v>
      </c>
      <c r="S645" s="19">
        <v>54916677.689999998</v>
      </c>
      <c r="T645" s="19">
        <v>54916677.689999998</v>
      </c>
      <c r="U645" s="19">
        <v>0</v>
      </c>
      <c r="V645" s="19">
        <v>140188810</v>
      </c>
      <c r="W645" s="19">
        <v>0</v>
      </c>
      <c r="X645" s="19">
        <v>140188810</v>
      </c>
      <c r="Y645" s="20">
        <f t="shared" si="36"/>
        <v>0.27980976762695964</v>
      </c>
      <c r="Z645" s="20">
        <f t="shared" si="37"/>
        <v>0.27980976762695964</v>
      </c>
      <c r="AA645" s="20">
        <f t="shared" si="38"/>
        <v>5.9045180873260449E-3</v>
      </c>
      <c r="AB645" s="21">
        <f t="shared" si="39"/>
        <v>0.2857142857142857</v>
      </c>
    </row>
    <row r="646" spans="1:28" ht="105" outlineLevel="2" x14ac:dyDescent="0.25">
      <c r="A646" s="15" t="s">
        <v>347</v>
      </c>
      <c r="B646" s="16" t="s">
        <v>264</v>
      </c>
      <c r="C646" s="16" t="s">
        <v>137</v>
      </c>
      <c r="D646" s="16" t="s">
        <v>138</v>
      </c>
      <c r="E646" s="16" t="s">
        <v>156</v>
      </c>
      <c r="F646" s="16" t="s">
        <v>33</v>
      </c>
      <c r="G646" s="16">
        <v>1310</v>
      </c>
      <c r="H646" s="16">
        <v>3420</v>
      </c>
      <c r="I646" s="17" t="s">
        <v>384</v>
      </c>
      <c r="J646" s="19">
        <v>173290162</v>
      </c>
      <c r="K646" s="19">
        <v>173290162</v>
      </c>
      <c r="L646" s="19">
        <v>0</v>
      </c>
      <c r="M646" s="19">
        <v>0</v>
      </c>
      <c r="N646" s="19">
        <v>0</v>
      </c>
      <c r="O646" s="19">
        <v>173290162</v>
      </c>
      <c r="P646" s="19">
        <v>0</v>
      </c>
      <c r="Q646" s="19">
        <v>0</v>
      </c>
      <c r="R646" s="19">
        <v>0</v>
      </c>
      <c r="S646" s="19">
        <v>49511482</v>
      </c>
      <c r="T646" s="19">
        <v>49511482</v>
      </c>
      <c r="U646" s="19">
        <v>0</v>
      </c>
      <c r="V646" s="19">
        <v>123778680</v>
      </c>
      <c r="W646" s="19">
        <v>0</v>
      </c>
      <c r="X646" s="19">
        <v>123778680</v>
      </c>
      <c r="Y646" s="20">
        <f t="shared" si="36"/>
        <v>0.28571432693334314</v>
      </c>
      <c r="Z646" s="20">
        <f t="shared" si="37"/>
        <v>0.28571432693334314</v>
      </c>
      <c r="AA646" s="20">
        <f t="shared" si="38"/>
        <v>0</v>
      </c>
      <c r="AB646" s="21">
        <f t="shared" si="39"/>
        <v>0.28571432693334314</v>
      </c>
    </row>
    <row r="647" spans="1:28" ht="90" outlineLevel="2" x14ac:dyDescent="0.25">
      <c r="A647" s="15" t="s">
        <v>347</v>
      </c>
      <c r="B647" s="16" t="s">
        <v>264</v>
      </c>
      <c r="C647" s="16" t="s">
        <v>137</v>
      </c>
      <c r="D647" s="16" t="s">
        <v>138</v>
      </c>
      <c r="E647" s="16" t="s">
        <v>385</v>
      </c>
      <c r="F647" s="16" t="s">
        <v>33</v>
      </c>
      <c r="G647" s="16">
        <v>1310</v>
      </c>
      <c r="H647" s="16">
        <v>3420</v>
      </c>
      <c r="I647" s="17" t="s">
        <v>386</v>
      </c>
      <c r="J647" s="19">
        <v>249553731</v>
      </c>
      <c r="K647" s="19">
        <v>249553731</v>
      </c>
      <c r="L647" s="19">
        <v>0</v>
      </c>
      <c r="M647" s="19">
        <v>0</v>
      </c>
      <c r="N647" s="19">
        <v>0</v>
      </c>
      <c r="O647" s="19">
        <v>249553731</v>
      </c>
      <c r="P647" s="19">
        <v>0</v>
      </c>
      <c r="Q647" s="19">
        <v>0</v>
      </c>
      <c r="R647" s="19">
        <v>0</v>
      </c>
      <c r="S647" s="19">
        <v>71301071</v>
      </c>
      <c r="T647" s="19">
        <v>71301071</v>
      </c>
      <c r="U647" s="19">
        <v>0</v>
      </c>
      <c r="V647" s="19">
        <v>178252660</v>
      </c>
      <c r="W647" s="19">
        <v>0</v>
      </c>
      <c r="X647" s="19">
        <v>178252660</v>
      </c>
      <c r="Y647" s="20">
        <f t="shared" si="36"/>
        <v>0.28571430575005108</v>
      </c>
      <c r="Z647" s="20">
        <f t="shared" si="37"/>
        <v>0.28571430575005108</v>
      </c>
      <c r="AA647" s="20">
        <f t="shared" si="38"/>
        <v>0</v>
      </c>
      <c r="AB647" s="21">
        <f t="shared" si="39"/>
        <v>0.28571430575005108</v>
      </c>
    </row>
    <row r="648" spans="1:28" ht="90" outlineLevel="2" x14ac:dyDescent="0.25">
      <c r="A648" s="15" t="s">
        <v>347</v>
      </c>
      <c r="B648" s="16" t="s">
        <v>264</v>
      </c>
      <c r="C648" s="16" t="s">
        <v>137</v>
      </c>
      <c r="D648" s="16" t="s">
        <v>138</v>
      </c>
      <c r="E648" s="16" t="s">
        <v>158</v>
      </c>
      <c r="F648" s="16" t="s">
        <v>33</v>
      </c>
      <c r="G648" s="16">
        <v>1310</v>
      </c>
      <c r="H648" s="16">
        <v>3420</v>
      </c>
      <c r="I648" s="17" t="s">
        <v>387</v>
      </c>
      <c r="J648" s="19">
        <v>177512751</v>
      </c>
      <c r="K648" s="19">
        <v>177512751</v>
      </c>
      <c r="L648" s="19">
        <v>0</v>
      </c>
      <c r="M648" s="19">
        <v>0</v>
      </c>
      <c r="N648" s="19">
        <v>0</v>
      </c>
      <c r="O648" s="19">
        <v>177512751</v>
      </c>
      <c r="P648" s="19">
        <v>0</v>
      </c>
      <c r="Q648" s="19">
        <v>3494801.16</v>
      </c>
      <c r="R648" s="19">
        <v>0</v>
      </c>
      <c r="S648" s="19">
        <v>47223129.840000004</v>
      </c>
      <c r="T648" s="19">
        <v>47223129.840000004</v>
      </c>
      <c r="U648" s="19">
        <v>0</v>
      </c>
      <c r="V648" s="19">
        <v>126794820</v>
      </c>
      <c r="W648" s="19">
        <v>0</v>
      </c>
      <c r="X648" s="19">
        <v>126794820</v>
      </c>
      <c r="Y648" s="20">
        <f t="shared" si="36"/>
        <v>0.26602669145722385</v>
      </c>
      <c r="Z648" s="20">
        <f t="shared" si="37"/>
        <v>0.26602669145722385</v>
      </c>
      <c r="AA648" s="20">
        <f t="shared" si="38"/>
        <v>1.9687606328629318E-2</v>
      </c>
      <c r="AB648" s="21">
        <f t="shared" si="39"/>
        <v>0.28571429778585317</v>
      </c>
    </row>
    <row r="649" spans="1:28" ht="105" outlineLevel="2" x14ac:dyDescent="0.25">
      <c r="A649" s="15" t="s">
        <v>347</v>
      </c>
      <c r="B649" s="16" t="s">
        <v>264</v>
      </c>
      <c r="C649" s="16" t="s">
        <v>137</v>
      </c>
      <c r="D649" s="16" t="s">
        <v>138</v>
      </c>
      <c r="E649" s="16" t="s">
        <v>284</v>
      </c>
      <c r="F649" s="16" t="s">
        <v>33</v>
      </c>
      <c r="G649" s="16">
        <v>1310</v>
      </c>
      <c r="H649" s="16">
        <v>3420</v>
      </c>
      <c r="I649" s="17" t="s">
        <v>388</v>
      </c>
      <c r="J649" s="19">
        <v>181773834</v>
      </c>
      <c r="K649" s="19">
        <v>181773834</v>
      </c>
      <c r="L649" s="19">
        <v>0</v>
      </c>
      <c r="M649" s="19">
        <v>0</v>
      </c>
      <c r="N649" s="19">
        <v>0</v>
      </c>
      <c r="O649" s="19">
        <v>181773834</v>
      </c>
      <c r="P649" s="19">
        <v>0</v>
      </c>
      <c r="Q649" s="19">
        <v>0</v>
      </c>
      <c r="R649" s="19">
        <v>0</v>
      </c>
      <c r="S649" s="19">
        <v>51935384</v>
      </c>
      <c r="T649" s="19">
        <v>51935384</v>
      </c>
      <c r="U649" s="19">
        <v>0</v>
      </c>
      <c r="V649" s="19">
        <v>129838450</v>
      </c>
      <c r="W649" s="19">
        <v>0</v>
      </c>
      <c r="X649" s="19">
        <v>129838450</v>
      </c>
      <c r="Y649" s="20">
        <f t="shared" si="36"/>
        <v>0.28571430143240528</v>
      </c>
      <c r="Z649" s="20">
        <f t="shared" si="37"/>
        <v>0.28571430143240528</v>
      </c>
      <c r="AA649" s="20">
        <f t="shared" si="38"/>
        <v>0</v>
      </c>
      <c r="AB649" s="21">
        <f t="shared" si="39"/>
        <v>0.28571430143240528</v>
      </c>
    </row>
    <row r="650" spans="1:28" ht="225" outlineLevel="2" x14ac:dyDescent="0.25">
      <c r="A650" s="15" t="s">
        <v>347</v>
      </c>
      <c r="B650" s="16" t="s">
        <v>264</v>
      </c>
      <c r="C650" s="16" t="s">
        <v>137</v>
      </c>
      <c r="D650" s="16" t="s">
        <v>138</v>
      </c>
      <c r="E650" s="16" t="s">
        <v>389</v>
      </c>
      <c r="F650" s="16" t="s">
        <v>33</v>
      </c>
      <c r="G650" s="16">
        <v>1310</v>
      </c>
      <c r="H650" s="16">
        <v>3420</v>
      </c>
      <c r="I650" s="17" t="s">
        <v>390</v>
      </c>
      <c r="J650" s="19">
        <v>72812500</v>
      </c>
      <c r="K650" s="19">
        <v>72812500</v>
      </c>
      <c r="L650" s="19">
        <v>0</v>
      </c>
      <c r="M650" s="19">
        <v>0</v>
      </c>
      <c r="N650" s="19">
        <v>0</v>
      </c>
      <c r="O650" s="19">
        <v>72812500</v>
      </c>
      <c r="P650" s="19">
        <v>0</v>
      </c>
      <c r="Q650" s="19">
        <v>0</v>
      </c>
      <c r="R650" s="19">
        <v>0</v>
      </c>
      <c r="S650" s="19">
        <v>24270834</v>
      </c>
      <c r="T650" s="19">
        <v>24270834</v>
      </c>
      <c r="U650" s="19">
        <v>0</v>
      </c>
      <c r="V650" s="19">
        <v>48541666</v>
      </c>
      <c r="W650" s="19">
        <v>0</v>
      </c>
      <c r="X650" s="19">
        <v>48541666</v>
      </c>
      <c r="Y650" s="20">
        <f t="shared" si="36"/>
        <v>0.33333334248927038</v>
      </c>
      <c r="Z650" s="20">
        <f t="shared" si="37"/>
        <v>0.33333334248927038</v>
      </c>
      <c r="AA650" s="20">
        <f t="shared" si="38"/>
        <v>0</v>
      </c>
      <c r="AB650" s="21">
        <f t="shared" si="39"/>
        <v>0.33333334248927038</v>
      </c>
    </row>
    <row r="651" spans="1:28" ht="90" outlineLevel="2" x14ac:dyDescent="0.25">
      <c r="A651" s="15" t="s">
        <v>347</v>
      </c>
      <c r="B651" s="16" t="s">
        <v>264</v>
      </c>
      <c r="C651" s="16" t="s">
        <v>137</v>
      </c>
      <c r="D651" s="16" t="s">
        <v>138</v>
      </c>
      <c r="E651" s="16" t="s">
        <v>329</v>
      </c>
      <c r="F651" s="16" t="s">
        <v>33</v>
      </c>
      <c r="G651" s="16">
        <v>1310</v>
      </c>
      <c r="H651" s="16">
        <v>3420</v>
      </c>
      <c r="I651" s="17" t="s">
        <v>391</v>
      </c>
      <c r="J651" s="19">
        <v>50843499</v>
      </c>
      <c r="K651" s="19">
        <v>50843499</v>
      </c>
      <c r="L651" s="19">
        <v>0</v>
      </c>
      <c r="M651" s="19">
        <v>0</v>
      </c>
      <c r="N651" s="19">
        <v>0</v>
      </c>
      <c r="O651" s="19">
        <v>50843499</v>
      </c>
      <c r="P651" s="19">
        <v>0</v>
      </c>
      <c r="Q651" s="19">
        <v>9242564.6500000004</v>
      </c>
      <c r="R651" s="19">
        <v>0</v>
      </c>
      <c r="S651" s="19">
        <v>3468312.35</v>
      </c>
      <c r="T651" s="19">
        <v>3468312.35</v>
      </c>
      <c r="U651" s="19">
        <v>0</v>
      </c>
      <c r="V651" s="19">
        <v>38132622</v>
      </c>
      <c r="W651" s="19">
        <v>0</v>
      </c>
      <c r="X651" s="19">
        <v>38132622</v>
      </c>
      <c r="Y651" s="20">
        <f t="shared" ref="Y651:Y714" si="40">IF($S651=0,0,$S651/$K651)</f>
        <v>6.8215453661047212E-2</v>
      </c>
      <c r="Z651" s="20">
        <f t="shared" ref="Z651:Z714" si="41">IF($S651=0,0,$S651/$O651)</f>
        <v>6.8215453661047212E-2</v>
      </c>
      <c r="AA651" s="20">
        <f t="shared" ref="AA651:AA714" si="42">((P651+Q651+R651)/(O651))</f>
        <v>0.18178459059239807</v>
      </c>
      <c r="AB651" s="21">
        <f t="shared" ref="AB651:AB714" si="43">Z651+AA651</f>
        <v>0.2500000442534453</v>
      </c>
    </row>
    <row r="652" spans="1:28" ht="90" outlineLevel="2" x14ac:dyDescent="0.25">
      <c r="A652" s="15" t="s">
        <v>347</v>
      </c>
      <c r="B652" s="16" t="s">
        <v>264</v>
      </c>
      <c r="C652" s="16" t="s">
        <v>137</v>
      </c>
      <c r="D652" s="16" t="s">
        <v>138</v>
      </c>
      <c r="E652" s="16" t="s">
        <v>331</v>
      </c>
      <c r="F652" s="16" t="s">
        <v>33</v>
      </c>
      <c r="G652" s="16">
        <v>1310</v>
      </c>
      <c r="H652" s="16">
        <v>3420</v>
      </c>
      <c r="I652" s="17" t="s">
        <v>392</v>
      </c>
      <c r="J652" s="19">
        <v>1116673</v>
      </c>
      <c r="K652" s="19">
        <v>1116673</v>
      </c>
      <c r="L652" s="19">
        <v>0</v>
      </c>
      <c r="M652" s="19">
        <v>0</v>
      </c>
      <c r="N652" s="19">
        <v>0</v>
      </c>
      <c r="O652" s="19">
        <v>1116673</v>
      </c>
      <c r="P652" s="19">
        <v>0</v>
      </c>
      <c r="Q652" s="19">
        <v>202996.64</v>
      </c>
      <c r="R652" s="19">
        <v>0</v>
      </c>
      <c r="S652" s="19">
        <v>76174.36</v>
      </c>
      <c r="T652" s="19">
        <v>76174.36</v>
      </c>
      <c r="U652" s="19">
        <v>0</v>
      </c>
      <c r="V652" s="19">
        <v>837502</v>
      </c>
      <c r="W652" s="19">
        <v>0</v>
      </c>
      <c r="X652" s="19">
        <v>837502</v>
      </c>
      <c r="Y652" s="20">
        <f t="shared" si="40"/>
        <v>6.8215457882477681E-2</v>
      </c>
      <c r="Z652" s="20">
        <f t="shared" si="41"/>
        <v>6.8215457882477681E-2</v>
      </c>
      <c r="AA652" s="20">
        <f t="shared" si="42"/>
        <v>0.18178700479012211</v>
      </c>
      <c r="AB652" s="21">
        <f t="shared" si="43"/>
        <v>0.25000246267259979</v>
      </c>
    </row>
    <row r="653" spans="1:28" ht="90" outlineLevel="2" x14ac:dyDescent="0.25">
      <c r="A653" s="15" t="s">
        <v>347</v>
      </c>
      <c r="B653" s="16" t="s">
        <v>264</v>
      </c>
      <c r="C653" s="16" t="s">
        <v>137</v>
      </c>
      <c r="D653" s="16" t="s">
        <v>138</v>
      </c>
      <c r="E653" s="16" t="s">
        <v>333</v>
      </c>
      <c r="F653" s="16" t="s">
        <v>33</v>
      </c>
      <c r="G653" s="16">
        <v>1310</v>
      </c>
      <c r="H653" s="16">
        <v>3420</v>
      </c>
      <c r="I653" s="17" t="s">
        <v>393</v>
      </c>
      <c r="J653" s="19">
        <v>25421749</v>
      </c>
      <c r="K653" s="19">
        <v>25421749</v>
      </c>
      <c r="L653" s="19">
        <v>0</v>
      </c>
      <c r="M653" s="19">
        <v>0</v>
      </c>
      <c r="N653" s="19">
        <v>0</v>
      </c>
      <c r="O653" s="19">
        <v>25421749</v>
      </c>
      <c r="P653" s="19">
        <v>0</v>
      </c>
      <c r="Q653" s="19">
        <v>2417982.41</v>
      </c>
      <c r="R653" s="19">
        <v>0</v>
      </c>
      <c r="S653" s="19">
        <v>3937457.59</v>
      </c>
      <c r="T653" s="19">
        <v>3937457.59</v>
      </c>
      <c r="U653" s="19">
        <v>0</v>
      </c>
      <c r="V653" s="19">
        <v>19066309</v>
      </c>
      <c r="W653" s="19">
        <v>0</v>
      </c>
      <c r="X653" s="19">
        <v>19066309</v>
      </c>
      <c r="Y653" s="20">
        <f t="shared" si="40"/>
        <v>0.15488539321193046</v>
      </c>
      <c r="Z653" s="20">
        <f t="shared" si="41"/>
        <v>0.15488539321193046</v>
      </c>
      <c r="AA653" s="20">
        <f t="shared" si="42"/>
        <v>9.5114714963160096E-2</v>
      </c>
      <c r="AB653" s="21">
        <f t="shared" si="43"/>
        <v>0.25000010817509055</v>
      </c>
    </row>
    <row r="654" spans="1:28" ht="90" outlineLevel="2" x14ac:dyDescent="0.25">
      <c r="A654" s="15" t="s">
        <v>347</v>
      </c>
      <c r="B654" s="16" t="s">
        <v>264</v>
      </c>
      <c r="C654" s="16" t="s">
        <v>137</v>
      </c>
      <c r="D654" s="16" t="s">
        <v>138</v>
      </c>
      <c r="E654" s="16" t="s">
        <v>180</v>
      </c>
      <c r="F654" s="16" t="s">
        <v>33</v>
      </c>
      <c r="G654" s="16">
        <v>1310</v>
      </c>
      <c r="H654" s="16">
        <v>3420</v>
      </c>
      <c r="I654" s="17" t="s">
        <v>394</v>
      </c>
      <c r="J654" s="19">
        <v>558336</v>
      </c>
      <c r="K654" s="19">
        <v>558336</v>
      </c>
      <c r="L654" s="19">
        <v>0</v>
      </c>
      <c r="M654" s="19">
        <v>0</v>
      </c>
      <c r="N654" s="19">
        <v>0</v>
      </c>
      <c r="O654" s="19">
        <v>558336</v>
      </c>
      <c r="P654" s="19">
        <v>0</v>
      </c>
      <c r="Q654" s="19">
        <v>53105.91</v>
      </c>
      <c r="R654" s="19">
        <v>0</v>
      </c>
      <c r="S654" s="19">
        <v>86478.09</v>
      </c>
      <c r="T654" s="19">
        <v>86478.09</v>
      </c>
      <c r="U654" s="19">
        <v>0</v>
      </c>
      <c r="V654" s="19">
        <v>418752</v>
      </c>
      <c r="W654" s="19">
        <v>0</v>
      </c>
      <c r="X654" s="19">
        <v>418752</v>
      </c>
      <c r="Y654" s="20">
        <f t="shared" si="40"/>
        <v>0.15488539159215955</v>
      </c>
      <c r="Z654" s="20">
        <f t="shared" si="41"/>
        <v>0.15488539159215955</v>
      </c>
      <c r="AA654" s="20">
        <f t="shared" si="42"/>
        <v>9.5114608407840445E-2</v>
      </c>
      <c r="AB654" s="21">
        <f t="shared" si="43"/>
        <v>0.25</v>
      </c>
    </row>
    <row r="655" spans="1:28" ht="90" outlineLevel="2" x14ac:dyDescent="0.25">
      <c r="A655" s="15" t="s">
        <v>347</v>
      </c>
      <c r="B655" s="16" t="s">
        <v>264</v>
      </c>
      <c r="C655" s="16" t="s">
        <v>137</v>
      </c>
      <c r="D655" s="16" t="s">
        <v>138</v>
      </c>
      <c r="E655" s="16" t="s">
        <v>162</v>
      </c>
      <c r="F655" s="16" t="s">
        <v>33</v>
      </c>
      <c r="G655" s="16" t="s">
        <v>470</v>
      </c>
      <c r="H655" s="16" t="s">
        <v>471</v>
      </c>
      <c r="I655" s="17" t="s">
        <v>472</v>
      </c>
      <c r="J655" s="19">
        <v>0</v>
      </c>
      <c r="K655" s="33">
        <v>0</v>
      </c>
      <c r="L655" s="33">
        <v>0</v>
      </c>
      <c r="M655" s="33">
        <v>0</v>
      </c>
      <c r="N655" s="33">
        <v>169874387.13</v>
      </c>
      <c r="O655" s="19">
        <v>0</v>
      </c>
      <c r="P655" s="19">
        <v>0</v>
      </c>
      <c r="Q655" s="19">
        <v>0</v>
      </c>
      <c r="R655" s="19">
        <v>0</v>
      </c>
      <c r="S655" s="19">
        <v>0</v>
      </c>
      <c r="T655" s="19">
        <v>0</v>
      </c>
      <c r="U655" s="19">
        <v>0</v>
      </c>
      <c r="V655" s="19">
        <v>0</v>
      </c>
      <c r="W655" s="19">
        <v>0</v>
      </c>
      <c r="X655" s="19">
        <v>0</v>
      </c>
      <c r="Y655" s="20">
        <f t="shared" si="40"/>
        <v>0</v>
      </c>
      <c r="Z655" s="20">
        <f t="shared" si="41"/>
        <v>0</v>
      </c>
      <c r="AA655" s="20">
        <v>0</v>
      </c>
      <c r="AB655" s="21">
        <f t="shared" si="43"/>
        <v>0</v>
      </c>
    </row>
    <row r="656" spans="1:28" ht="120" outlineLevel="2" x14ac:dyDescent="0.25">
      <c r="A656" s="15" t="s">
        <v>347</v>
      </c>
      <c r="B656" s="16" t="s">
        <v>288</v>
      </c>
      <c r="C656" s="16" t="s">
        <v>137</v>
      </c>
      <c r="D656" s="16" t="s">
        <v>138</v>
      </c>
      <c r="E656" s="16" t="s">
        <v>52</v>
      </c>
      <c r="F656" s="16" t="s">
        <v>33</v>
      </c>
      <c r="G656" s="16">
        <v>1310</v>
      </c>
      <c r="H656" s="16">
        <v>3420</v>
      </c>
      <c r="I656" s="17" t="s">
        <v>139</v>
      </c>
      <c r="J656" s="19">
        <v>220801091</v>
      </c>
      <c r="K656" s="19">
        <v>220801091</v>
      </c>
      <c r="L656" s="19">
        <v>0</v>
      </c>
      <c r="M656" s="19">
        <v>0</v>
      </c>
      <c r="N656" s="19">
        <v>0</v>
      </c>
      <c r="O656" s="19">
        <v>220801091</v>
      </c>
      <c r="P656" s="19">
        <v>0</v>
      </c>
      <c r="Q656" s="19">
        <v>179063627.81</v>
      </c>
      <c r="R656" s="19">
        <v>0</v>
      </c>
      <c r="S656" s="19">
        <v>41737463.189999998</v>
      </c>
      <c r="T656" s="19">
        <v>41737463.189999998</v>
      </c>
      <c r="U656" s="19">
        <v>0</v>
      </c>
      <c r="V656" s="19">
        <v>0</v>
      </c>
      <c r="W656" s="19">
        <v>0</v>
      </c>
      <c r="X656" s="19">
        <v>0</v>
      </c>
      <c r="Y656" s="20">
        <f t="shared" si="40"/>
        <v>0.18902743188891216</v>
      </c>
      <c r="Z656" s="20">
        <f t="shared" si="41"/>
        <v>0.18902743188891216</v>
      </c>
      <c r="AA656" s="20">
        <f t="shared" si="42"/>
        <v>0.81097256811108787</v>
      </c>
      <c r="AB656" s="21">
        <f t="shared" si="43"/>
        <v>1</v>
      </c>
    </row>
    <row r="657" spans="1:28" ht="120" outlineLevel="2" x14ac:dyDescent="0.25">
      <c r="A657" s="15" t="s">
        <v>347</v>
      </c>
      <c r="B657" s="16" t="s">
        <v>288</v>
      </c>
      <c r="C657" s="16" t="s">
        <v>137</v>
      </c>
      <c r="D657" s="16" t="s">
        <v>138</v>
      </c>
      <c r="E657" s="16" t="s">
        <v>140</v>
      </c>
      <c r="F657" s="16" t="s">
        <v>33</v>
      </c>
      <c r="G657" s="16">
        <v>1310</v>
      </c>
      <c r="H657" s="16">
        <v>3420</v>
      </c>
      <c r="I657" s="17" t="s">
        <v>141</v>
      </c>
      <c r="J657" s="19">
        <v>415234325</v>
      </c>
      <c r="K657" s="19">
        <v>415234325</v>
      </c>
      <c r="L657" s="19">
        <v>0</v>
      </c>
      <c r="M657" s="19">
        <v>0</v>
      </c>
      <c r="N657" s="19">
        <v>0</v>
      </c>
      <c r="O657" s="19">
        <v>415234325</v>
      </c>
      <c r="P657" s="19">
        <v>0</v>
      </c>
      <c r="Q657" s="19">
        <v>299728378.36000001</v>
      </c>
      <c r="R657" s="19">
        <v>0</v>
      </c>
      <c r="S657" s="19">
        <v>115505946.64</v>
      </c>
      <c r="T657" s="19">
        <v>115505946.64</v>
      </c>
      <c r="U657" s="19">
        <v>0</v>
      </c>
      <c r="V657" s="19">
        <v>0</v>
      </c>
      <c r="W657" s="19">
        <v>0</v>
      </c>
      <c r="X657" s="19">
        <v>-1.4901161193847656E-8</v>
      </c>
      <c r="Y657" s="20">
        <f t="shared" si="40"/>
        <v>0.27817051646681668</v>
      </c>
      <c r="Z657" s="20">
        <f t="shared" si="41"/>
        <v>0.27817051646681668</v>
      </c>
      <c r="AA657" s="20">
        <f t="shared" si="42"/>
        <v>0.72182948353318332</v>
      </c>
      <c r="AB657" s="21">
        <f t="shared" si="43"/>
        <v>1</v>
      </c>
    </row>
    <row r="658" spans="1:28" ht="180" outlineLevel="2" x14ac:dyDescent="0.25">
      <c r="A658" s="15" t="s">
        <v>347</v>
      </c>
      <c r="B658" s="16" t="s">
        <v>288</v>
      </c>
      <c r="C658" s="16" t="s">
        <v>137</v>
      </c>
      <c r="D658" s="16" t="s">
        <v>138</v>
      </c>
      <c r="E658" s="16" t="s">
        <v>271</v>
      </c>
      <c r="F658" s="16" t="s">
        <v>33</v>
      </c>
      <c r="G658" s="16">
        <v>1310</v>
      </c>
      <c r="H658" s="16">
        <v>3420</v>
      </c>
      <c r="I658" s="17" t="s">
        <v>401</v>
      </c>
      <c r="J658" s="19">
        <v>3082949952</v>
      </c>
      <c r="K658" s="19">
        <v>3082949952</v>
      </c>
      <c r="L658" s="19">
        <v>0</v>
      </c>
      <c r="M658" s="19">
        <v>396181042</v>
      </c>
      <c r="N658" s="19">
        <v>0</v>
      </c>
      <c r="O658" s="19">
        <v>3479130994</v>
      </c>
      <c r="P658" s="19">
        <v>0</v>
      </c>
      <c r="Q658" s="19">
        <v>29612105.390000001</v>
      </c>
      <c r="R658" s="19">
        <v>0</v>
      </c>
      <c r="S658" s="19">
        <v>807960091.20000005</v>
      </c>
      <c r="T658" s="19">
        <v>807960091.20000005</v>
      </c>
      <c r="U658" s="19">
        <v>0</v>
      </c>
      <c r="V658" s="19">
        <v>2245377755.4099998</v>
      </c>
      <c r="W658" s="19">
        <v>0</v>
      </c>
      <c r="X658" s="19">
        <v>2641558797.4099998</v>
      </c>
      <c r="Y658" s="20">
        <f t="shared" si="40"/>
        <v>0.26207369687459658</v>
      </c>
      <c r="Z658" s="20">
        <f t="shared" si="41"/>
        <v>0.2322304312753336</v>
      </c>
      <c r="AA658" s="20">
        <f t="shared" si="42"/>
        <v>8.5113510934391682E-3</v>
      </c>
      <c r="AB658" s="21">
        <f t="shared" si="43"/>
        <v>0.24074178236877278</v>
      </c>
    </row>
    <row r="659" spans="1:28" ht="75" outlineLevel="2" x14ac:dyDescent="0.25">
      <c r="A659" s="15" t="s">
        <v>347</v>
      </c>
      <c r="B659" s="16" t="s">
        <v>288</v>
      </c>
      <c r="C659" s="16" t="s">
        <v>137</v>
      </c>
      <c r="D659" s="16" t="s">
        <v>138</v>
      </c>
      <c r="E659" s="16" t="s">
        <v>142</v>
      </c>
      <c r="F659" s="16" t="s">
        <v>33</v>
      </c>
      <c r="G659" s="16">
        <v>1310</v>
      </c>
      <c r="H659" s="16">
        <v>3420</v>
      </c>
      <c r="I659" s="17" t="s">
        <v>353</v>
      </c>
      <c r="J659" s="19">
        <v>2386870468</v>
      </c>
      <c r="K659" s="19">
        <v>2386870468</v>
      </c>
      <c r="L659" s="19">
        <v>0</v>
      </c>
      <c r="M659" s="19">
        <v>0</v>
      </c>
      <c r="N659" s="19">
        <v>0</v>
      </c>
      <c r="O659" s="19">
        <v>2386870468</v>
      </c>
      <c r="P659" s="19">
        <v>0</v>
      </c>
      <c r="Q659" s="19">
        <v>1878544185.0999999</v>
      </c>
      <c r="R659" s="19">
        <v>0</v>
      </c>
      <c r="S659" s="19">
        <v>508326282.89999998</v>
      </c>
      <c r="T659" s="19">
        <v>508326282.89999998</v>
      </c>
      <c r="U659" s="19">
        <v>0</v>
      </c>
      <c r="V659" s="19">
        <v>0</v>
      </c>
      <c r="W659" s="19">
        <v>0</v>
      </c>
      <c r="X659" s="19">
        <v>1.1920928955078125E-7</v>
      </c>
      <c r="Y659" s="20">
        <f t="shared" si="40"/>
        <v>0.21296768706763353</v>
      </c>
      <c r="Z659" s="20">
        <f t="shared" si="41"/>
        <v>0.21296768706763353</v>
      </c>
      <c r="AA659" s="20">
        <f t="shared" si="42"/>
        <v>0.78703231293236642</v>
      </c>
      <c r="AB659" s="21">
        <f t="shared" si="43"/>
        <v>1</v>
      </c>
    </row>
    <row r="660" spans="1:28" ht="195" outlineLevel="2" x14ac:dyDescent="0.25">
      <c r="A660" s="15" t="s">
        <v>347</v>
      </c>
      <c r="B660" s="16" t="s">
        <v>288</v>
      </c>
      <c r="C660" s="16" t="s">
        <v>137</v>
      </c>
      <c r="D660" s="16" t="s">
        <v>138</v>
      </c>
      <c r="E660" s="16" t="s">
        <v>402</v>
      </c>
      <c r="F660" s="16" t="s">
        <v>33</v>
      </c>
      <c r="G660" s="16">
        <v>1310</v>
      </c>
      <c r="H660" s="16">
        <v>3420</v>
      </c>
      <c r="I660" s="17" t="s">
        <v>403</v>
      </c>
      <c r="J660" s="19">
        <v>250000000</v>
      </c>
      <c r="K660" s="19">
        <v>250000000</v>
      </c>
      <c r="L660" s="19">
        <v>0</v>
      </c>
      <c r="M660" s="19">
        <v>0</v>
      </c>
      <c r="N660" s="19">
        <v>0</v>
      </c>
      <c r="O660" s="19">
        <v>250000000</v>
      </c>
      <c r="P660" s="19">
        <v>0</v>
      </c>
      <c r="Q660" s="19">
        <v>23973299.84</v>
      </c>
      <c r="R660" s="19">
        <v>0</v>
      </c>
      <c r="S660" s="19">
        <v>226026700.16</v>
      </c>
      <c r="T660" s="19">
        <v>226026700.16</v>
      </c>
      <c r="U660" s="19">
        <v>0</v>
      </c>
      <c r="V660" s="19">
        <v>0</v>
      </c>
      <c r="W660" s="19">
        <v>0</v>
      </c>
      <c r="X660" s="19">
        <v>0</v>
      </c>
      <c r="Y660" s="20">
        <f t="shared" si="40"/>
        <v>0.90410680063999993</v>
      </c>
      <c r="Z660" s="20">
        <f t="shared" si="41"/>
        <v>0.90410680063999993</v>
      </c>
      <c r="AA660" s="20">
        <f t="shared" si="42"/>
        <v>9.589319936E-2</v>
      </c>
      <c r="AB660" s="21">
        <f t="shared" si="43"/>
        <v>0.99999999999999989</v>
      </c>
    </row>
    <row r="661" spans="1:28" ht="225" outlineLevel="2" x14ac:dyDescent="0.25">
      <c r="A661" s="15" t="s">
        <v>347</v>
      </c>
      <c r="B661" s="16" t="s">
        <v>288</v>
      </c>
      <c r="C661" s="16" t="s">
        <v>137</v>
      </c>
      <c r="D661" s="16" t="s">
        <v>138</v>
      </c>
      <c r="E661" s="16" t="s">
        <v>148</v>
      </c>
      <c r="F661" s="16" t="s">
        <v>33</v>
      </c>
      <c r="G661" s="16">
        <v>1310</v>
      </c>
      <c r="H661" s="16">
        <v>3420</v>
      </c>
      <c r="I661" s="17" t="s">
        <v>404</v>
      </c>
      <c r="J661" s="19">
        <v>16959215</v>
      </c>
      <c r="K661" s="19">
        <v>16959215</v>
      </c>
      <c r="L661" s="19">
        <v>0</v>
      </c>
      <c r="M661" s="19">
        <v>0</v>
      </c>
      <c r="N661" s="19">
        <v>0</v>
      </c>
      <c r="O661" s="19">
        <v>16959215</v>
      </c>
      <c r="P661" s="19">
        <v>0</v>
      </c>
      <c r="Q661" s="19">
        <v>0</v>
      </c>
      <c r="R661" s="19">
        <v>0</v>
      </c>
      <c r="S661" s="19">
        <v>0</v>
      </c>
      <c r="T661" s="19">
        <v>0</v>
      </c>
      <c r="U661" s="19">
        <v>0</v>
      </c>
      <c r="V661" s="19">
        <v>16959215</v>
      </c>
      <c r="W661" s="19">
        <v>0</v>
      </c>
      <c r="X661" s="19">
        <v>16959215</v>
      </c>
      <c r="Y661" s="20">
        <f t="shared" si="40"/>
        <v>0</v>
      </c>
      <c r="Z661" s="20">
        <f t="shared" si="41"/>
        <v>0</v>
      </c>
      <c r="AA661" s="20">
        <f t="shared" si="42"/>
        <v>0</v>
      </c>
      <c r="AB661" s="21">
        <f t="shared" si="43"/>
        <v>0</v>
      </c>
    </row>
    <row r="662" spans="1:28" ht="120" outlineLevel="2" x14ac:dyDescent="0.25">
      <c r="A662" s="15" t="s">
        <v>347</v>
      </c>
      <c r="B662" s="16" t="s">
        <v>288</v>
      </c>
      <c r="C662" s="16" t="s">
        <v>137</v>
      </c>
      <c r="D662" s="16" t="s">
        <v>138</v>
      </c>
      <c r="E662" s="16" t="s">
        <v>379</v>
      </c>
      <c r="F662" s="16" t="s">
        <v>33</v>
      </c>
      <c r="G662" s="16">
        <v>1310</v>
      </c>
      <c r="H662" s="16">
        <v>3420</v>
      </c>
      <c r="I662" s="17" t="s">
        <v>405</v>
      </c>
      <c r="J662" s="19">
        <v>12576143</v>
      </c>
      <c r="K662" s="19">
        <v>12576143</v>
      </c>
      <c r="L662" s="19">
        <v>0</v>
      </c>
      <c r="M662" s="19">
        <v>0</v>
      </c>
      <c r="N662" s="19">
        <v>0</v>
      </c>
      <c r="O662" s="19">
        <v>12576143</v>
      </c>
      <c r="P662" s="19">
        <v>0</v>
      </c>
      <c r="Q662" s="19">
        <v>3144036</v>
      </c>
      <c r="R662" s="19">
        <v>0</v>
      </c>
      <c r="S662" s="19">
        <v>0</v>
      </c>
      <c r="T662" s="19">
        <v>0</v>
      </c>
      <c r="U662" s="19">
        <v>0</v>
      </c>
      <c r="V662" s="19">
        <v>9432107</v>
      </c>
      <c r="W662" s="19">
        <v>0</v>
      </c>
      <c r="X662" s="19">
        <v>9432107</v>
      </c>
      <c r="Y662" s="20">
        <f t="shared" si="40"/>
        <v>0</v>
      </c>
      <c r="Z662" s="20">
        <f t="shared" si="41"/>
        <v>0</v>
      </c>
      <c r="AA662" s="20">
        <f t="shared" si="42"/>
        <v>0.2500000198789088</v>
      </c>
      <c r="AB662" s="21">
        <f t="shared" si="43"/>
        <v>0.2500000198789088</v>
      </c>
    </row>
    <row r="663" spans="1:28" ht="120" outlineLevel="2" x14ac:dyDescent="0.25">
      <c r="A663" s="15" t="s">
        <v>347</v>
      </c>
      <c r="B663" s="16" t="s">
        <v>423</v>
      </c>
      <c r="C663" s="16" t="s">
        <v>137</v>
      </c>
      <c r="D663" s="16" t="s">
        <v>138</v>
      </c>
      <c r="E663" s="16" t="s">
        <v>52</v>
      </c>
      <c r="F663" s="16" t="s">
        <v>33</v>
      </c>
      <c r="G663" s="16">
        <v>1310</v>
      </c>
      <c r="H663" s="16">
        <v>3480</v>
      </c>
      <c r="I663" s="17" t="s">
        <v>139</v>
      </c>
      <c r="J663" s="19">
        <v>113235310</v>
      </c>
      <c r="K663" s="19">
        <v>113235310</v>
      </c>
      <c r="L663" s="19">
        <v>0</v>
      </c>
      <c r="M663" s="19">
        <v>0</v>
      </c>
      <c r="N663" s="19">
        <v>0</v>
      </c>
      <c r="O663" s="19">
        <v>113235310</v>
      </c>
      <c r="P663" s="19">
        <v>0</v>
      </c>
      <c r="Q663" s="19">
        <v>88647671.769999996</v>
      </c>
      <c r="R663" s="19">
        <v>0</v>
      </c>
      <c r="S663" s="19">
        <v>24587638.23</v>
      </c>
      <c r="T663" s="19">
        <v>24587638.23</v>
      </c>
      <c r="U663" s="19">
        <v>0</v>
      </c>
      <c r="V663" s="19">
        <v>0</v>
      </c>
      <c r="W663" s="19">
        <v>0</v>
      </c>
      <c r="X663" s="19">
        <v>3.7252902984619141E-9</v>
      </c>
      <c r="Y663" s="20">
        <f t="shared" si="40"/>
        <v>0.21713755391317427</v>
      </c>
      <c r="Z663" s="20">
        <f t="shared" si="41"/>
        <v>0.21713755391317427</v>
      </c>
      <c r="AA663" s="20">
        <f t="shared" si="42"/>
        <v>0.78286244608682576</v>
      </c>
      <c r="AB663" s="21">
        <f t="shared" si="43"/>
        <v>1</v>
      </c>
    </row>
    <row r="664" spans="1:28" ht="225" outlineLevel="2" x14ac:dyDescent="0.25">
      <c r="A664" s="15" t="s">
        <v>347</v>
      </c>
      <c r="B664" s="16" t="s">
        <v>423</v>
      </c>
      <c r="C664" s="16" t="s">
        <v>137</v>
      </c>
      <c r="D664" s="16" t="s">
        <v>138</v>
      </c>
      <c r="E664" s="16" t="s">
        <v>430</v>
      </c>
      <c r="F664" s="16" t="s">
        <v>33</v>
      </c>
      <c r="G664" s="16">
        <v>1310</v>
      </c>
      <c r="H664" s="16">
        <v>3480</v>
      </c>
      <c r="I664" s="17" t="s">
        <v>431</v>
      </c>
      <c r="J664" s="19">
        <v>263994208</v>
      </c>
      <c r="K664" s="19">
        <v>263994208</v>
      </c>
      <c r="L664" s="19">
        <v>0</v>
      </c>
      <c r="M664" s="19">
        <v>0</v>
      </c>
      <c r="N664" s="19">
        <v>0</v>
      </c>
      <c r="O664" s="19">
        <v>263994208</v>
      </c>
      <c r="P664" s="19">
        <v>0</v>
      </c>
      <c r="Q664" s="19">
        <v>65998554</v>
      </c>
      <c r="R664" s="19">
        <v>0</v>
      </c>
      <c r="S664" s="19">
        <v>0</v>
      </c>
      <c r="T664" s="19">
        <v>0</v>
      </c>
      <c r="U664" s="19">
        <v>0</v>
      </c>
      <c r="V664" s="19">
        <v>197995654</v>
      </c>
      <c r="W664" s="19">
        <v>0</v>
      </c>
      <c r="X664" s="19">
        <v>197995654</v>
      </c>
      <c r="Y664" s="20">
        <f t="shared" si="40"/>
        <v>0</v>
      </c>
      <c r="Z664" s="20">
        <f t="shared" si="41"/>
        <v>0</v>
      </c>
      <c r="AA664" s="20">
        <f t="shared" si="42"/>
        <v>0.25000000757592378</v>
      </c>
      <c r="AB664" s="21">
        <f t="shared" si="43"/>
        <v>0.25000000757592378</v>
      </c>
    </row>
    <row r="665" spans="1:28" ht="120" outlineLevel="2" x14ac:dyDescent="0.25">
      <c r="A665" s="15" t="s">
        <v>347</v>
      </c>
      <c r="B665" s="16" t="s">
        <v>423</v>
      </c>
      <c r="C665" s="16" t="s">
        <v>137</v>
      </c>
      <c r="D665" s="16" t="s">
        <v>138</v>
      </c>
      <c r="E665" s="16" t="s">
        <v>140</v>
      </c>
      <c r="F665" s="16" t="s">
        <v>33</v>
      </c>
      <c r="G665" s="16">
        <v>1310</v>
      </c>
      <c r="H665" s="16">
        <v>3480</v>
      </c>
      <c r="I665" s="17" t="s">
        <v>141</v>
      </c>
      <c r="J665" s="19">
        <v>299063301</v>
      </c>
      <c r="K665" s="19">
        <v>299063301</v>
      </c>
      <c r="L665" s="19">
        <v>0</v>
      </c>
      <c r="M665" s="19">
        <v>0</v>
      </c>
      <c r="N665" s="19">
        <v>0</v>
      </c>
      <c r="O665" s="19">
        <v>299063301</v>
      </c>
      <c r="P665" s="19">
        <v>0</v>
      </c>
      <c r="Q665" s="19">
        <v>214505272.83000001</v>
      </c>
      <c r="R665" s="19">
        <v>0</v>
      </c>
      <c r="S665" s="19">
        <v>84558028.170000002</v>
      </c>
      <c r="T665" s="19">
        <v>84558028.170000002</v>
      </c>
      <c r="U665" s="19">
        <v>0</v>
      </c>
      <c r="V665" s="19">
        <v>0</v>
      </c>
      <c r="W665" s="19">
        <v>0</v>
      </c>
      <c r="X665" s="19">
        <v>-1.4901161193847656E-8</v>
      </c>
      <c r="Y665" s="20">
        <f t="shared" si="40"/>
        <v>0.28274291057196616</v>
      </c>
      <c r="Z665" s="20">
        <f t="shared" si="41"/>
        <v>0.28274291057196616</v>
      </c>
      <c r="AA665" s="20">
        <f t="shared" si="42"/>
        <v>0.7172570894280339</v>
      </c>
      <c r="AB665" s="21">
        <f t="shared" si="43"/>
        <v>1</v>
      </c>
    </row>
    <row r="666" spans="1:28" ht="195" outlineLevel="2" x14ac:dyDescent="0.25">
      <c r="A666" s="15" t="s">
        <v>347</v>
      </c>
      <c r="B666" s="16" t="s">
        <v>423</v>
      </c>
      <c r="C666" s="16" t="s">
        <v>137</v>
      </c>
      <c r="D666" s="16" t="s">
        <v>138</v>
      </c>
      <c r="E666" s="16" t="s">
        <v>271</v>
      </c>
      <c r="F666" s="16" t="s">
        <v>33</v>
      </c>
      <c r="G666" s="16">
        <v>1310</v>
      </c>
      <c r="H666" s="16">
        <v>3480</v>
      </c>
      <c r="I666" s="17" t="s">
        <v>432</v>
      </c>
      <c r="J666" s="19">
        <v>6685435108</v>
      </c>
      <c r="K666" s="19">
        <v>6685435108</v>
      </c>
      <c r="L666" s="19">
        <v>0</v>
      </c>
      <c r="M666" s="19">
        <v>190801195</v>
      </c>
      <c r="N666" s="19">
        <v>0</v>
      </c>
      <c r="O666" s="19">
        <v>6876236303</v>
      </c>
      <c r="P666" s="19">
        <v>0</v>
      </c>
      <c r="Q666" s="19">
        <v>122047446.81</v>
      </c>
      <c r="R666" s="19">
        <v>0</v>
      </c>
      <c r="S666" s="19">
        <v>1638481303.54</v>
      </c>
      <c r="T666" s="19">
        <v>1638481303.54</v>
      </c>
      <c r="U666" s="19">
        <v>0</v>
      </c>
      <c r="V666" s="19">
        <v>4924906357.6499996</v>
      </c>
      <c r="W666" s="19">
        <v>0</v>
      </c>
      <c r="X666" s="19">
        <v>5115707552.6499996</v>
      </c>
      <c r="Y666" s="20">
        <f t="shared" si="40"/>
        <v>0.24508222383003048</v>
      </c>
      <c r="Z666" s="20">
        <f t="shared" si="41"/>
        <v>0.23828170402246865</v>
      </c>
      <c r="AA666" s="20">
        <f t="shared" si="42"/>
        <v>1.774916414038193E-2</v>
      </c>
      <c r="AB666" s="21">
        <f t="shared" si="43"/>
        <v>0.25603086816285059</v>
      </c>
    </row>
    <row r="667" spans="1:28" ht="75" outlineLevel="2" x14ac:dyDescent="0.25">
      <c r="A667" s="15" t="s">
        <v>347</v>
      </c>
      <c r="B667" s="16" t="s">
        <v>423</v>
      </c>
      <c r="C667" s="16" t="s">
        <v>137</v>
      </c>
      <c r="D667" s="16" t="s">
        <v>138</v>
      </c>
      <c r="E667" s="16" t="s">
        <v>142</v>
      </c>
      <c r="F667" s="16" t="s">
        <v>33</v>
      </c>
      <c r="G667" s="16">
        <v>1310</v>
      </c>
      <c r="H667" s="16">
        <v>3480</v>
      </c>
      <c r="I667" s="17" t="s">
        <v>353</v>
      </c>
      <c r="J667" s="19">
        <v>1764882222</v>
      </c>
      <c r="K667" s="19">
        <v>1764882222</v>
      </c>
      <c r="L667" s="19">
        <v>0</v>
      </c>
      <c r="M667" s="19">
        <v>0</v>
      </c>
      <c r="N667" s="19">
        <v>0</v>
      </c>
      <c r="O667" s="19">
        <v>1764882222</v>
      </c>
      <c r="P667" s="19">
        <v>0</v>
      </c>
      <c r="Q667" s="19">
        <v>1390013975.25</v>
      </c>
      <c r="R667" s="19">
        <v>0</v>
      </c>
      <c r="S667" s="19">
        <v>374868246.75</v>
      </c>
      <c r="T667" s="19">
        <v>374868246.75</v>
      </c>
      <c r="U667" s="19">
        <v>0</v>
      </c>
      <c r="V667" s="19">
        <v>0</v>
      </c>
      <c r="W667" s="19">
        <v>0</v>
      </c>
      <c r="X667" s="19">
        <v>0</v>
      </c>
      <c r="Y667" s="20">
        <f t="shared" si="40"/>
        <v>0.21240411517386795</v>
      </c>
      <c r="Z667" s="20">
        <f t="shared" si="41"/>
        <v>0.21240411517386795</v>
      </c>
      <c r="AA667" s="20">
        <f t="shared" si="42"/>
        <v>0.78759588482613208</v>
      </c>
      <c r="AB667" s="21">
        <f t="shared" si="43"/>
        <v>1</v>
      </c>
    </row>
    <row r="668" spans="1:28" ht="90" outlineLevel="2" x14ac:dyDescent="0.25">
      <c r="A668" s="15" t="s">
        <v>347</v>
      </c>
      <c r="B668" s="16" t="s">
        <v>423</v>
      </c>
      <c r="C668" s="16" t="s">
        <v>137</v>
      </c>
      <c r="D668" s="16" t="s">
        <v>138</v>
      </c>
      <c r="E668" s="16" t="s">
        <v>275</v>
      </c>
      <c r="F668" s="16" t="s">
        <v>33</v>
      </c>
      <c r="G668" s="16">
        <v>1310</v>
      </c>
      <c r="H668" s="16">
        <v>3480</v>
      </c>
      <c r="I668" s="17" t="s">
        <v>433</v>
      </c>
      <c r="J668" s="19">
        <v>17278606</v>
      </c>
      <c r="K668" s="19">
        <v>17278606</v>
      </c>
      <c r="L668" s="19">
        <v>0</v>
      </c>
      <c r="M668" s="19">
        <v>0</v>
      </c>
      <c r="N668" s="19">
        <v>0</v>
      </c>
      <c r="O668" s="19">
        <v>17278606</v>
      </c>
      <c r="P668" s="19">
        <v>0</v>
      </c>
      <c r="Q668" s="19">
        <v>4319652</v>
      </c>
      <c r="R668" s="19">
        <v>0</v>
      </c>
      <c r="S668" s="19">
        <v>0</v>
      </c>
      <c r="T668" s="19">
        <v>0</v>
      </c>
      <c r="U668" s="19">
        <v>0</v>
      </c>
      <c r="V668" s="19">
        <v>12958954</v>
      </c>
      <c r="W668" s="19">
        <v>0</v>
      </c>
      <c r="X668" s="19">
        <v>12958954</v>
      </c>
      <c r="Y668" s="20">
        <f t="shared" si="40"/>
        <v>0</v>
      </c>
      <c r="Z668" s="20">
        <f t="shared" si="41"/>
        <v>0</v>
      </c>
      <c r="AA668" s="20">
        <f t="shared" si="42"/>
        <v>0.2500000289375196</v>
      </c>
      <c r="AB668" s="21">
        <f t="shared" si="43"/>
        <v>0.2500000289375196</v>
      </c>
    </row>
    <row r="669" spans="1:28" ht="195" outlineLevel="2" x14ac:dyDescent="0.25">
      <c r="A669" s="15" t="s">
        <v>347</v>
      </c>
      <c r="B669" s="16" t="s">
        <v>423</v>
      </c>
      <c r="C669" s="16" t="s">
        <v>137</v>
      </c>
      <c r="D669" s="16" t="s">
        <v>138</v>
      </c>
      <c r="E669" s="16" t="s">
        <v>354</v>
      </c>
      <c r="F669" s="16" t="s">
        <v>33</v>
      </c>
      <c r="G669" s="16">
        <v>1310</v>
      </c>
      <c r="H669" s="16">
        <v>3480</v>
      </c>
      <c r="I669" s="17" t="s">
        <v>434</v>
      </c>
      <c r="J669" s="19">
        <v>35000000</v>
      </c>
      <c r="K669" s="19">
        <v>35000000</v>
      </c>
      <c r="L669" s="19">
        <v>0</v>
      </c>
      <c r="M669" s="19">
        <v>0</v>
      </c>
      <c r="N669" s="19">
        <v>0</v>
      </c>
      <c r="O669" s="19">
        <v>35000000</v>
      </c>
      <c r="P669" s="19">
        <v>0</v>
      </c>
      <c r="Q669" s="19">
        <v>25159978.670000002</v>
      </c>
      <c r="R669" s="19">
        <v>0</v>
      </c>
      <c r="S669" s="19">
        <v>9840021.3300000001</v>
      </c>
      <c r="T669" s="19">
        <v>9840021.3300000001</v>
      </c>
      <c r="U669" s="19">
        <v>0</v>
      </c>
      <c r="V669" s="19">
        <v>0</v>
      </c>
      <c r="W669" s="19">
        <v>0</v>
      </c>
      <c r="X669" s="19">
        <v>-1.862645149230957E-9</v>
      </c>
      <c r="Y669" s="20">
        <f t="shared" si="40"/>
        <v>0.28114346657142858</v>
      </c>
      <c r="Z669" s="20">
        <f t="shared" si="41"/>
        <v>0.28114346657142858</v>
      </c>
      <c r="AA669" s="20">
        <f t="shared" si="42"/>
        <v>0.71885653342857148</v>
      </c>
      <c r="AB669" s="21">
        <f t="shared" si="43"/>
        <v>1</v>
      </c>
    </row>
    <row r="670" spans="1:28" ht="105" outlineLevel="2" x14ac:dyDescent="0.25">
      <c r="A670" s="15" t="s">
        <v>347</v>
      </c>
      <c r="B670" s="16" t="s">
        <v>423</v>
      </c>
      <c r="C670" s="16" t="s">
        <v>137</v>
      </c>
      <c r="D670" s="16" t="s">
        <v>138</v>
      </c>
      <c r="E670" s="16" t="s">
        <v>356</v>
      </c>
      <c r="F670" s="16" t="s">
        <v>33</v>
      </c>
      <c r="G670" s="16">
        <v>1310</v>
      </c>
      <c r="H670" s="16">
        <v>3480</v>
      </c>
      <c r="I670" s="17" t="s">
        <v>435</v>
      </c>
      <c r="J670" s="19">
        <v>8396528</v>
      </c>
      <c r="K670" s="19">
        <v>8396528</v>
      </c>
      <c r="L670" s="19">
        <v>0</v>
      </c>
      <c r="M670" s="19">
        <v>0</v>
      </c>
      <c r="N670" s="19">
        <v>0</v>
      </c>
      <c r="O670" s="19">
        <v>8396528</v>
      </c>
      <c r="P670" s="19">
        <v>0</v>
      </c>
      <c r="Q670" s="19">
        <v>2099133</v>
      </c>
      <c r="R670" s="19">
        <v>0</v>
      </c>
      <c r="S670" s="19">
        <v>0</v>
      </c>
      <c r="T670" s="19">
        <v>0</v>
      </c>
      <c r="U670" s="19">
        <v>0</v>
      </c>
      <c r="V670" s="19">
        <v>6297395</v>
      </c>
      <c r="W670" s="19">
        <v>0</v>
      </c>
      <c r="X670" s="19">
        <v>6297395</v>
      </c>
      <c r="Y670" s="20">
        <f t="shared" si="40"/>
        <v>0</v>
      </c>
      <c r="Z670" s="20">
        <f t="shared" si="41"/>
        <v>0</v>
      </c>
      <c r="AA670" s="20">
        <f t="shared" si="42"/>
        <v>0.25000011909684572</v>
      </c>
      <c r="AB670" s="21">
        <f t="shared" si="43"/>
        <v>0.25000011909684572</v>
      </c>
    </row>
    <row r="671" spans="1:28" ht="105" outlineLevel="2" x14ac:dyDescent="0.25">
      <c r="A671" s="15" t="s">
        <v>347</v>
      </c>
      <c r="B671" s="16" t="s">
        <v>423</v>
      </c>
      <c r="C671" s="16" t="s">
        <v>137</v>
      </c>
      <c r="D671" s="16" t="s">
        <v>138</v>
      </c>
      <c r="E671" s="16" t="s">
        <v>370</v>
      </c>
      <c r="F671" s="16" t="s">
        <v>33</v>
      </c>
      <c r="G671" s="16">
        <v>1310</v>
      </c>
      <c r="H671" s="16">
        <v>3480</v>
      </c>
      <c r="I671" s="17" t="s">
        <v>436</v>
      </c>
      <c r="J671" s="19">
        <v>25421749</v>
      </c>
      <c r="K671" s="19">
        <v>25421749</v>
      </c>
      <c r="L671" s="19">
        <v>0</v>
      </c>
      <c r="M671" s="19">
        <v>0</v>
      </c>
      <c r="N671" s="19">
        <v>0</v>
      </c>
      <c r="O671" s="19">
        <v>25421749</v>
      </c>
      <c r="P671" s="19">
        <v>0</v>
      </c>
      <c r="Q671" s="19">
        <v>2417982.41</v>
      </c>
      <c r="R671" s="19">
        <v>0</v>
      </c>
      <c r="S671" s="19">
        <v>3937457.59</v>
      </c>
      <c r="T671" s="19">
        <v>3937457.59</v>
      </c>
      <c r="U671" s="19">
        <v>0</v>
      </c>
      <c r="V671" s="19">
        <v>19066309</v>
      </c>
      <c r="W671" s="19">
        <v>0</v>
      </c>
      <c r="X671" s="19">
        <v>19066309</v>
      </c>
      <c r="Y671" s="20">
        <f t="shared" si="40"/>
        <v>0.15488539321193046</v>
      </c>
      <c r="Z671" s="20">
        <f t="shared" si="41"/>
        <v>0.15488539321193046</v>
      </c>
      <c r="AA671" s="20">
        <f t="shared" si="42"/>
        <v>9.5114714963160096E-2</v>
      </c>
      <c r="AB671" s="21">
        <f t="shared" si="43"/>
        <v>0.25000010817509055</v>
      </c>
    </row>
    <row r="672" spans="1:28" ht="105" outlineLevel="2" x14ac:dyDescent="0.25">
      <c r="A672" s="15" t="s">
        <v>347</v>
      </c>
      <c r="B672" s="16" t="s">
        <v>423</v>
      </c>
      <c r="C672" s="16" t="s">
        <v>137</v>
      </c>
      <c r="D672" s="16" t="s">
        <v>138</v>
      </c>
      <c r="E672" s="16" t="s">
        <v>148</v>
      </c>
      <c r="F672" s="16" t="s">
        <v>33</v>
      </c>
      <c r="G672" s="16">
        <v>1310</v>
      </c>
      <c r="H672" s="16">
        <v>3480</v>
      </c>
      <c r="I672" s="17" t="s">
        <v>437</v>
      </c>
      <c r="J672" s="19">
        <v>558336</v>
      </c>
      <c r="K672" s="19">
        <v>558336</v>
      </c>
      <c r="L672" s="19">
        <v>0</v>
      </c>
      <c r="M672" s="19">
        <v>0</v>
      </c>
      <c r="N672" s="19">
        <v>0</v>
      </c>
      <c r="O672" s="19">
        <v>558336</v>
      </c>
      <c r="P672" s="19">
        <v>0</v>
      </c>
      <c r="Q672" s="19">
        <v>53105.91</v>
      </c>
      <c r="R672" s="19">
        <v>0</v>
      </c>
      <c r="S672" s="19">
        <v>86478.09</v>
      </c>
      <c r="T672" s="19">
        <v>86478.09</v>
      </c>
      <c r="U672" s="19">
        <v>0</v>
      </c>
      <c r="V672" s="19">
        <v>418752</v>
      </c>
      <c r="W672" s="19">
        <v>0</v>
      </c>
      <c r="X672" s="19">
        <v>418752</v>
      </c>
      <c r="Y672" s="20">
        <f t="shared" si="40"/>
        <v>0.15488539159215955</v>
      </c>
      <c r="Z672" s="20">
        <f t="shared" si="41"/>
        <v>0.15488539159215955</v>
      </c>
      <c r="AA672" s="20">
        <f t="shared" si="42"/>
        <v>9.5114608407840445E-2</v>
      </c>
      <c r="AB672" s="21">
        <f t="shared" si="43"/>
        <v>0.25</v>
      </c>
    </row>
    <row r="673" spans="1:28" ht="105" outlineLevel="2" x14ac:dyDescent="0.25">
      <c r="A673" s="15" t="s">
        <v>347</v>
      </c>
      <c r="B673" s="16" t="s">
        <v>423</v>
      </c>
      <c r="C673" s="16" t="s">
        <v>137</v>
      </c>
      <c r="D673" s="16" t="s">
        <v>138</v>
      </c>
      <c r="E673" s="16" t="s">
        <v>152</v>
      </c>
      <c r="F673" s="16" t="s">
        <v>33</v>
      </c>
      <c r="G673" s="16">
        <v>1310</v>
      </c>
      <c r="H673" s="16">
        <v>3480</v>
      </c>
      <c r="I673" s="17" t="s">
        <v>438</v>
      </c>
      <c r="J673" s="19">
        <v>4192048</v>
      </c>
      <c r="K673" s="19">
        <v>4192048</v>
      </c>
      <c r="L673" s="19">
        <v>0</v>
      </c>
      <c r="M673" s="19">
        <v>0</v>
      </c>
      <c r="N673" s="19">
        <v>0</v>
      </c>
      <c r="O673" s="19">
        <v>4192048</v>
      </c>
      <c r="P673" s="19">
        <v>0</v>
      </c>
      <c r="Q673" s="19">
        <v>1048014</v>
      </c>
      <c r="R673" s="19">
        <v>0</v>
      </c>
      <c r="S673" s="19">
        <v>0</v>
      </c>
      <c r="T673" s="19">
        <v>0</v>
      </c>
      <c r="U673" s="19">
        <v>0</v>
      </c>
      <c r="V673" s="19">
        <v>3144034</v>
      </c>
      <c r="W673" s="19">
        <v>0</v>
      </c>
      <c r="X673" s="19">
        <v>3144034</v>
      </c>
      <c r="Y673" s="20">
        <f t="shared" si="40"/>
        <v>0</v>
      </c>
      <c r="Z673" s="20">
        <f t="shared" si="41"/>
        <v>0</v>
      </c>
      <c r="AA673" s="20">
        <f t="shared" si="42"/>
        <v>0.25000047709377371</v>
      </c>
      <c r="AB673" s="21">
        <f t="shared" si="43"/>
        <v>0.25000047709377371</v>
      </c>
    </row>
    <row r="674" spans="1:28" ht="120" outlineLevel="2" x14ac:dyDescent="0.25">
      <c r="A674" s="15" t="s">
        <v>347</v>
      </c>
      <c r="B674" s="16" t="s">
        <v>442</v>
      </c>
      <c r="C674" s="16" t="s">
        <v>137</v>
      </c>
      <c r="D674" s="16" t="s">
        <v>138</v>
      </c>
      <c r="E674" s="16" t="s">
        <v>52</v>
      </c>
      <c r="F674" s="16" t="s">
        <v>33</v>
      </c>
      <c r="G674" s="16">
        <v>1310</v>
      </c>
      <c r="H674" s="16">
        <v>3480</v>
      </c>
      <c r="I674" s="17" t="s">
        <v>139</v>
      </c>
      <c r="J674" s="19">
        <v>69919713</v>
      </c>
      <c r="K674" s="19">
        <v>69919713</v>
      </c>
      <c r="L674" s="19">
        <v>0</v>
      </c>
      <c r="M674" s="19">
        <v>0</v>
      </c>
      <c r="N674" s="19">
        <v>0</v>
      </c>
      <c r="O674" s="19">
        <v>69919713</v>
      </c>
      <c r="P674" s="19">
        <v>0</v>
      </c>
      <c r="Q674" s="19">
        <v>58484298.729999997</v>
      </c>
      <c r="R674" s="19">
        <v>0</v>
      </c>
      <c r="S674" s="19">
        <v>11435414.27</v>
      </c>
      <c r="T674" s="19">
        <v>11435414.27</v>
      </c>
      <c r="U674" s="19">
        <v>0</v>
      </c>
      <c r="V674" s="19">
        <v>0</v>
      </c>
      <c r="W674" s="19">
        <v>0</v>
      </c>
      <c r="X674" s="19">
        <v>3.7252902984619141E-9</v>
      </c>
      <c r="Y674" s="20">
        <f t="shared" si="40"/>
        <v>0.16355064658231649</v>
      </c>
      <c r="Z674" s="20">
        <f t="shared" si="41"/>
        <v>0.16355064658231649</v>
      </c>
      <c r="AA674" s="20">
        <f t="shared" si="42"/>
        <v>0.83644935341768345</v>
      </c>
      <c r="AB674" s="21">
        <f t="shared" si="43"/>
        <v>1</v>
      </c>
    </row>
    <row r="675" spans="1:28" ht="120" outlineLevel="2" x14ac:dyDescent="0.25">
      <c r="A675" s="15" t="s">
        <v>347</v>
      </c>
      <c r="B675" s="16" t="s">
        <v>442</v>
      </c>
      <c r="C675" s="16" t="s">
        <v>137</v>
      </c>
      <c r="D675" s="16" t="s">
        <v>138</v>
      </c>
      <c r="E675" s="16" t="s">
        <v>140</v>
      </c>
      <c r="F675" s="16" t="s">
        <v>33</v>
      </c>
      <c r="G675" s="16">
        <v>1310</v>
      </c>
      <c r="H675" s="16">
        <v>3480</v>
      </c>
      <c r="I675" s="17" t="s">
        <v>141</v>
      </c>
      <c r="J675" s="19">
        <v>194290633</v>
      </c>
      <c r="K675" s="19">
        <v>194290633</v>
      </c>
      <c r="L675" s="19">
        <v>0</v>
      </c>
      <c r="M675" s="19">
        <v>0</v>
      </c>
      <c r="N675" s="19">
        <v>0</v>
      </c>
      <c r="O675" s="19">
        <v>194290633</v>
      </c>
      <c r="P675" s="19">
        <v>0</v>
      </c>
      <c r="Q675" s="19">
        <v>144035021.44</v>
      </c>
      <c r="R675" s="19">
        <v>0</v>
      </c>
      <c r="S675" s="19">
        <v>50255611.560000002</v>
      </c>
      <c r="T675" s="19">
        <v>50255611.560000002</v>
      </c>
      <c r="U675" s="19">
        <v>0</v>
      </c>
      <c r="V675" s="19">
        <v>0</v>
      </c>
      <c r="W675" s="19">
        <v>0</v>
      </c>
      <c r="X675" s="19">
        <v>0</v>
      </c>
      <c r="Y675" s="20">
        <f t="shared" si="40"/>
        <v>0.25866204038771134</v>
      </c>
      <c r="Z675" s="20">
        <f t="shared" si="41"/>
        <v>0.25866204038771134</v>
      </c>
      <c r="AA675" s="20">
        <f t="shared" si="42"/>
        <v>0.74133795961228866</v>
      </c>
      <c r="AB675" s="21">
        <f t="shared" si="43"/>
        <v>1</v>
      </c>
    </row>
    <row r="676" spans="1:28" ht="195" outlineLevel="2" x14ac:dyDescent="0.25">
      <c r="A676" s="15" t="s">
        <v>347</v>
      </c>
      <c r="B676" s="16" t="s">
        <v>442</v>
      </c>
      <c r="C676" s="16" t="s">
        <v>137</v>
      </c>
      <c r="D676" s="16" t="s">
        <v>138</v>
      </c>
      <c r="E676" s="16" t="s">
        <v>271</v>
      </c>
      <c r="F676" s="16" t="s">
        <v>33</v>
      </c>
      <c r="G676" s="16">
        <v>1310</v>
      </c>
      <c r="H676" s="16">
        <v>3480</v>
      </c>
      <c r="I676" s="17" t="s">
        <v>444</v>
      </c>
      <c r="J676" s="19">
        <v>4490200966</v>
      </c>
      <c r="K676" s="19">
        <v>4490200966</v>
      </c>
      <c r="L676" s="19">
        <v>0</v>
      </c>
      <c r="M676" s="19">
        <v>-610464951</v>
      </c>
      <c r="N676" s="19">
        <v>0</v>
      </c>
      <c r="O676" s="19">
        <v>3879736015</v>
      </c>
      <c r="P676" s="19">
        <v>0</v>
      </c>
      <c r="Q676" s="19">
        <v>88091627.159999996</v>
      </c>
      <c r="R676" s="19">
        <v>0</v>
      </c>
      <c r="S676" s="19">
        <v>902908200.22000003</v>
      </c>
      <c r="T676" s="19">
        <v>902908200.22000003</v>
      </c>
      <c r="U676" s="19">
        <v>0</v>
      </c>
      <c r="V676" s="19">
        <v>3499201138.6199999</v>
      </c>
      <c r="W676" s="19">
        <v>0</v>
      </c>
      <c r="X676" s="19">
        <v>2888736187.6199999</v>
      </c>
      <c r="Y676" s="20">
        <f t="shared" si="40"/>
        <v>0.20108414012131323</v>
      </c>
      <c r="Z676" s="20">
        <f t="shared" si="41"/>
        <v>0.23272413296397951</v>
      </c>
      <c r="AA676" s="20">
        <f t="shared" si="42"/>
        <v>2.270557244601602E-2</v>
      </c>
      <c r="AB676" s="21">
        <f t="shared" si="43"/>
        <v>0.25542970540999554</v>
      </c>
    </row>
    <row r="677" spans="1:28" ht="75" outlineLevel="2" x14ac:dyDescent="0.25">
      <c r="A677" s="15" t="s">
        <v>347</v>
      </c>
      <c r="B677" s="16" t="s">
        <v>442</v>
      </c>
      <c r="C677" s="16" t="s">
        <v>137</v>
      </c>
      <c r="D677" s="16" t="s">
        <v>138</v>
      </c>
      <c r="E677" s="16" t="s">
        <v>142</v>
      </c>
      <c r="F677" s="16" t="s">
        <v>33</v>
      </c>
      <c r="G677" s="16">
        <v>1310</v>
      </c>
      <c r="H677" s="16">
        <v>3480</v>
      </c>
      <c r="I677" s="17" t="s">
        <v>143</v>
      </c>
      <c r="J677" s="19">
        <v>1150225465</v>
      </c>
      <c r="K677" s="19">
        <v>1150225465</v>
      </c>
      <c r="L677" s="19">
        <v>0</v>
      </c>
      <c r="M677" s="19">
        <v>0</v>
      </c>
      <c r="N677" s="19">
        <v>0</v>
      </c>
      <c r="O677" s="19">
        <v>1150225465</v>
      </c>
      <c r="P677" s="19">
        <v>0</v>
      </c>
      <c r="Q677" s="19">
        <v>925195423.46000004</v>
      </c>
      <c r="R677" s="19">
        <v>0</v>
      </c>
      <c r="S677" s="19">
        <v>225030041.53999999</v>
      </c>
      <c r="T677" s="19">
        <v>225030041.53999999</v>
      </c>
      <c r="U677" s="19">
        <v>0</v>
      </c>
      <c r="V677" s="19">
        <v>0</v>
      </c>
      <c r="W677" s="19">
        <v>0</v>
      </c>
      <c r="X677" s="19">
        <v>-2.9802322387695313E-8</v>
      </c>
      <c r="Y677" s="20">
        <f t="shared" si="40"/>
        <v>0.19563994050505568</v>
      </c>
      <c r="Z677" s="20">
        <f t="shared" si="41"/>
        <v>0.19563994050505568</v>
      </c>
      <c r="AA677" s="20">
        <f t="shared" si="42"/>
        <v>0.80436005949494438</v>
      </c>
      <c r="AB677" s="21">
        <f t="shared" si="43"/>
        <v>1</v>
      </c>
    </row>
    <row r="678" spans="1:28" ht="210" outlineLevel="2" x14ac:dyDescent="0.25">
      <c r="A678" s="15" t="s">
        <v>347</v>
      </c>
      <c r="B678" s="16" t="s">
        <v>442</v>
      </c>
      <c r="C678" s="16" t="s">
        <v>137</v>
      </c>
      <c r="D678" s="16" t="s">
        <v>138</v>
      </c>
      <c r="E678" s="16" t="s">
        <v>273</v>
      </c>
      <c r="F678" s="16" t="s">
        <v>33</v>
      </c>
      <c r="G678" s="16">
        <v>1310</v>
      </c>
      <c r="H678" s="16">
        <v>3480</v>
      </c>
      <c r="I678" s="17" t="s">
        <v>445</v>
      </c>
      <c r="J678" s="19">
        <v>35000000</v>
      </c>
      <c r="K678" s="19">
        <v>35000000</v>
      </c>
      <c r="L678" s="19">
        <v>0</v>
      </c>
      <c r="M678" s="19">
        <v>0</v>
      </c>
      <c r="N678" s="19">
        <v>0</v>
      </c>
      <c r="O678" s="19">
        <v>35000000</v>
      </c>
      <c r="P678" s="19">
        <v>0</v>
      </c>
      <c r="Q678" s="19">
        <v>0</v>
      </c>
      <c r="R678" s="19">
        <v>0</v>
      </c>
      <c r="S678" s="19">
        <v>35000000</v>
      </c>
      <c r="T678" s="19">
        <v>35000000</v>
      </c>
      <c r="U678" s="19">
        <v>0</v>
      </c>
      <c r="V678" s="19">
        <v>0</v>
      </c>
      <c r="W678" s="19">
        <v>0</v>
      </c>
      <c r="X678" s="19">
        <v>0</v>
      </c>
      <c r="Y678" s="20">
        <f t="shared" si="40"/>
        <v>1</v>
      </c>
      <c r="Z678" s="20">
        <f t="shared" si="41"/>
        <v>1</v>
      </c>
      <c r="AA678" s="20">
        <f t="shared" si="42"/>
        <v>0</v>
      </c>
      <c r="AB678" s="21">
        <f t="shared" si="43"/>
        <v>1</v>
      </c>
    </row>
    <row r="679" spans="1:28" ht="90" outlineLevel="2" x14ac:dyDescent="0.25">
      <c r="A679" s="15" t="s">
        <v>347</v>
      </c>
      <c r="B679" s="16" t="s">
        <v>442</v>
      </c>
      <c r="C679" s="16" t="s">
        <v>137</v>
      </c>
      <c r="D679" s="16" t="s">
        <v>138</v>
      </c>
      <c r="E679" s="16" t="s">
        <v>275</v>
      </c>
      <c r="F679" s="16" t="s">
        <v>33</v>
      </c>
      <c r="G679" s="16">
        <v>1310</v>
      </c>
      <c r="H679" s="16">
        <v>3480</v>
      </c>
      <c r="I679" s="17" t="s">
        <v>446</v>
      </c>
      <c r="J679" s="19">
        <v>25421749</v>
      </c>
      <c r="K679" s="19">
        <v>25421749</v>
      </c>
      <c r="L679" s="19">
        <v>0</v>
      </c>
      <c r="M679" s="19">
        <v>0</v>
      </c>
      <c r="N679" s="19">
        <v>0</v>
      </c>
      <c r="O679" s="19">
        <v>25421749</v>
      </c>
      <c r="P679" s="19">
        <v>0</v>
      </c>
      <c r="Q679" s="19">
        <v>2417982.41</v>
      </c>
      <c r="R679" s="19">
        <v>0</v>
      </c>
      <c r="S679" s="19">
        <v>3937457.59</v>
      </c>
      <c r="T679" s="19">
        <v>3937457.59</v>
      </c>
      <c r="U679" s="19">
        <v>0</v>
      </c>
      <c r="V679" s="19">
        <v>19066309</v>
      </c>
      <c r="W679" s="19">
        <v>0</v>
      </c>
      <c r="X679" s="19">
        <v>19066309</v>
      </c>
      <c r="Y679" s="20">
        <f t="shared" si="40"/>
        <v>0.15488539321193046</v>
      </c>
      <c r="Z679" s="20">
        <f t="shared" si="41"/>
        <v>0.15488539321193046</v>
      </c>
      <c r="AA679" s="20">
        <f t="shared" si="42"/>
        <v>9.5114714963160096E-2</v>
      </c>
      <c r="AB679" s="21">
        <f t="shared" si="43"/>
        <v>0.25000010817509055</v>
      </c>
    </row>
    <row r="680" spans="1:28" ht="90" outlineLevel="2" x14ac:dyDescent="0.25">
      <c r="A680" s="15" t="s">
        <v>347</v>
      </c>
      <c r="B680" s="16" t="s">
        <v>442</v>
      </c>
      <c r="C680" s="16" t="s">
        <v>137</v>
      </c>
      <c r="D680" s="16" t="s">
        <v>138</v>
      </c>
      <c r="E680" s="16" t="s">
        <v>144</v>
      </c>
      <c r="F680" s="16" t="s">
        <v>33</v>
      </c>
      <c r="G680" s="16">
        <v>1310</v>
      </c>
      <c r="H680" s="16">
        <v>3480</v>
      </c>
      <c r="I680" s="17" t="s">
        <v>447</v>
      </c>
      <c r="J680" s="19">
        <v>558336</v>
      </c>
      <c r="K680" s="19">
        <v>558336</v>
      </c>
      <c r="L680" s="19">
        <v>0</v>
      </c>
      <c r="M680" s="19">
        <v>0</v>
      </c>
      <c r="N680" s="19">
        <v>0</v>
      </c>
      <c r="O680" s="19">
        <v>558336</v>
      </c>
      <c r="P680" s="19">
        <v>0</v>
      </c>
      <c r="Q680" s="19">
        <v>53105.91</v>
      </c>
      <c r="R680" s="19">
        <v>0</v>
      </c>
      <c r="S680" s="19">
        <v>86478.09</v>
      </c>
      <c r="T680" s="19">
        <v>86478.09</v>
      </c>
      <c r="U680" s="19">
        <v>0</v>
      </c>
      <c r="V680" s="19">
        <v>418752</v>
      </c>
      <c r="W680" s="19">
        <v>0</v>
      </c>
      <c r="X680" s="19">
        <v>418752</v>
      </c>
      <c r="Y680" s="20">
        <f t="shared" si="40"/>
        <v>0.15488539159215955</v>
      </c>
      <c r="Z680" s="20">
        <f t="shared" si="41"/>
        <v>0.15488539159215955</v>
      </c>
      <c r="AA680" s="20">
        <f t="shared" si="42"/>
        <v>9.5114608407840445E-2</v>
      </c>
      <c r="AB680" s="21">
        <f t="shared" si="43"/>
        <v>0.25</v>
      </c>
    </row>
    <row r="681" spans="1:28" ht="120" outlineLevel="2" x14ac:dyDescent="0.25">
      <c r="A681" s="15" t="s">
        <v>347</v>
      </c>
      <c r="B681" s="16" t="s">
        <v>442</v>
      </c>
      <c r="C681" s="16" t="s">
        <v>137</v>
      </c>
      <c r="D681" s="16" t="s">
        <v>138</v>
      </c>
      <c r="E681" s="16" t="s">
        <v>152</v>
      </c>
      <c r="F681" s="16" t="s">
        <v>33</v>
      </c>
      <c r="G681" s="16">
        <v>1310</v>
      </c>
      <c r="H681" s="16">
        <v>3480</v>
      </c>
      <c r="I681" s="17" t="s">
        <v>448</v>
      </c>
      <c r="J681" s="19">
        <v>4192048</v>
      </c>
      <c r="K681" s="19">
        <v>4192048</v>
      </c>
      <c r="L681" s="19">
        <v>0</v>
      </c>
      <c r="M681" s="19">
        <v>0</v>
      </c>
      <c r="N681" s="19">
        <v>0</v>
      </c>
      <c r="O681" s="19">
        <v>4192048</v>
      </c>
      <c r="P681" s="19">
        <v>0</v>
      </c>
      <c r="Q681" s="19">
        <v>1048014</v>
      </c>
      <c r="R681" s="19">
        <v>0</v>
      </c>
      <c r="S681" s="19">
        <v>0</v>
      </c>
      <c r="T681" s="19">
        <v>0</v>
      </c>
      <c r="U681" s="19">
        <v>0</v>
      </c>
      <c r="V681" s="19">
        <v>3144034</v>
      </c>
      <c r="W681" s="19">
        <v>0</v>
      </c>
      <c r="X681" s="19">
        <v>3144034</v>
      </c>
      <c r="Y681" s="20">
        <f t="shared" si="40"/>
        <v>0</v>
      </c>
      <c r="Z681" s="20">
        <f t="shared" si="41"/>
        <v>0</v>
      </c>
      <c r="AA681" s="20">
        <f t="shared" si="42"/>
        <v>0.25000047709377371</v>
      </c>
      <c r="AB681" s="21">
        <f t="shared" si="43"/>
        <v>0.25000047709377371</v>
      </c>
    </row>
    <row r="682" spans="1:28" outlineLevel="1" x14ac:dyDescent="0.25">
      <c r="A682" s="37"/>
      <c r="B682" s="37"/>
      <c r="C682" s="37"/>
      <c r="D682" s="45" t="s">
        <v>559</v>
      </c>
      <c r="E682" s="37"/>
      <c r="F682" s="37"/>
      <c r="G682" s="37"/>
      <c r="H682" s="37"/>
      <c r="I682" s="38"/>
      <c r="J682" s="39">
        <f>SUBTOTAL(9,J559:J681)</f>
        <v>867547264304</v>
      </c>
      <c r="K682" s="40">
        <f>SUBTOTAL(9,K559:K681)</f>
        <v>879728895103.62</v>
      </c>
      <c r="L682" s="40">
        <f>SUBTOTAL(9,L559:L681)</f>
        <v>0</v>
      </c>
      <c r="M682" s="40">
        <f>SUBTOTAL(9,M559:M681)</f>
        <v>-23674155</v>
      </c>
      <c r="N682" s="40">
        <f>SUBTOTAL(9,N559:N681)</f>
        <v>196855858.13</v>
      </c>
      <c r="O682" s="40">
        <f>SUBTOTAL(9,O559:O681)</f>
        <v>879705220948.62</v>
      </c>
      <c r="P682" s="40">
        <f>SUBTOTAL(9,P559:P681)</f>
        <v>0</v>
      </c>
      <c r="Q682" s="40">
        <f>SUBTOTAL(9,Q559:Q681)</f>
        <v>29847227194.570004</v>
      </c>
      <c r="R682" s="40">
        <f>SUBTOTAL(9,R559:R681)</f>
        <v>0</v>
      </c>
      <c r="S682" s="40">
        <f>SUBTOTAL(9,S559:S681)</f>
        <v>239295479792.45007</v>
      </c>
      <c r="T682" s="40">
        <f>SUBTOTAL(9,T559:T681)</f>
        <v>239291589896.3201</v>
      </c>
      <c r="U682" s="40">
        <f>SUBTOTAL(9,U559:U681)</f>
        <v>2000028377.5999999</v>
      </c>
      <c r="V682" s="40">
        <f>SUBTOTAL(9,V559:V681)</f>
        <v>610586188116.6001</v>
      </c>
      <c r="W682" s="40">
        <f>SUBTOTAL(9,W559:W681)</f>
        <v>2000000000</v>
      </c>
      <c r="X682" s="40">
        <f>SUBTOTAL(9,X559:X681)</f>
        <v>608562513961.6001</v>
      </c>
      <c r="Y682" s="41">
        <f t="shared" si="40"/>
        <v>0.27201048087009161</v>
      </c>
      <c r="Z682" s="41">
        <f t="shared" si="41"/>
        <v>0.27201780107023638</v>
      </c>
      <c r="AA682" s="41">
        <f t="shared" si="42"/>
        <v>3.392866892660315E-2</v>
      </c>
      <c r="AB682" s="41">
        <f t="shared" si="43"/>
        <v>0.3059464699968395</v>
      </c>
    </row>
    <row r="683" spans="1:28" ht="165" outlineLevel="2" x14ac:dyDescent="0.25">
      <c r="A683" s="15" t="s">
        <v>317</v>
      </c>
      <c r="B683" s="16" t="s">
        <v>30</v>
      </c>
      <c r="C683" s="16" t="s">
        <v>137</v>
      </c>
      <c r="D683" s="16" t="s">
        <v>340</v>
      </c>
      <c r="E683" s="16"/>
      <c r="F683" s="16" t="s">
        <v>33</v>
      </c>
      <c r="G683" s="16">
        <v>1320</v>
      </c>
      <c r="H683" s="16">
        <v>3460</v>
      </c>
      <c r="I683" s="17" t="s">
        <v>341</v>
      </c>
      <c r="J683" s="19">
        <v>5103470151</v>
      </c>
      <c r="K683" s="19">
        <v>5103470151</v>
      </c>
      <c r="L683" s="19">
        <v>0</v>
      </c>
      <c r="M683" s="19">
        <v>0</v>
      </c>
      <c r="N683" s="19">
        <v>13200500</v>
      </c>
      <c r="O683" s="19">
        <v>5103470151</v>
      </c>
      <c r="P683" s="19">
        <v>0</v>
      </c>
      <c r="Q683" s="19">
        <v>819665034</v>
      </c>
      <c r="R683" s="19">
        <v>0</v>
      </c>
      <c r="S683" s="19">
        <v>456202500</v>
      </c>
      <c r="T683" s="19">
        <v>455289500</v>
      </c>
      <c r="U683" s="19">
        <v>0</v>
      </c>
      <c r="V683" s="19">
        <v>3827602617</v>
      </c>
      <c r="W683" s="19">
        <v>0</v>
      </c>
      <c r="X683" s="19">
        <v>3827602617</v>
      </c>
      <c r="Y683" s="20">
        <f t="shared" si="40"/>
        <v>8.9390647246287772E-2</v>
      </c>
      <c r="Z683" s="20">
        <f t="shared" si="41"/>
        <v>8.9390647246287772E-2</v>
      </c>
      <c r="AA683" s="20">
        <f t="shared" si="42"/>
        <v>0.16060935201891807</v>
      </c>
      <c r="AB683" s="21">
        <f t="shared" si="43"/>
        <v>0.24999999926520583</v>
      </c>
    </row>
    <row r="684" spans="1:28" outlineLevel="1" x14ac:dyDescent="0.25">
      <c r="A684" s="37"/>
      <c r="B684" s="37"/>
      <c r="C684" s="37"/>
      <c r="D684" s="45" t="s">
        <v>560</v>
      </c>
      <c r="E684" s="37"/>
      <c r="F684" s="37"/>
      <c r="G684" s="37"/>
      <c r="H684" s="37"/>
      <c r="I684" s="38"/>
      <c r="J684" s="39">
        <f>SUBTOTAL(9,J683:J683)</f>
        <v>5103470151</v>
      </c>
      <c r="K684" s="40">
        <f>SUBTOTAL(9,K683:K683)</f>
        <v>5103470151</v>
      </c>
      <c r="L684" s="40">
        <f>SUBTOTAL(9,L683:L683)</f>
        <v>0</v>
      </c>
      <c r="M684" s="40">
        <f>SUBTOTAL(9,M683:M683)</f>
        <v>0</v>
      </c>
      <c r="N684" s="40">
        <f>SUBTOTAL(9,N683:N683)</f>
        <v>13200500</v>
      </c>
      <c r="O684" s="40">
        <f>SUBTOTAL(9,O683:O683)</f>
        <v>5103470151</v>
      </c>
      <c r="P684" s="40">
        <f>SUBTOTAL(9,P683:P683)</f>
        <v>0</v>
      </c>
      <c r="Q684" s="40">
        <f>SUBTOTAL(9,Q683:Q683)</f>
        <v>819665034</v>
      </c>
      <c r="R684" s="40">
        <f>SUBTOTAL(9,R683:R683)</f>
        <v>0</v>
      </c>
      <c r="S684" s="40">
        <f>SUBTOTAL(9,S683:S683)</f>
        <v>456202500</v>
      </c>
      <c r="T684" s="40">
        <f>SUBTOTAL(9,T683:T683)</f>
        <v>455289500</v>
      </c>
      <c r="U684" s="40">
        <f>SUBTOTAL(9,U683:U683)</f>
        <v>0</v>
      </c>
      <c r="V684" s="40">
        <f>SUBTOTAL(9,V683:V683)</f>
        <v>3827602617</v>
      </c>
      <c r="W684" s="40">
        <f>SUBTOTAL(9,W683:W683)</f>
        <v>0</v>
      </c>
      <c r="X684" s="40">
        <f>SUBTOTAL(9,X683:X683)</f>
        <v>3827602617</v>
      </c>
      <c r="Y684" s="41">
        <f t="shared" si="40"/>
        <v>8.9390647246287772E-2</v>
      </c>
      <c r="Z684" s="41">
        <f t="shared" si="41"/>
        <v>8.9390647246287772E-2</v>
      </c>
      <c r="AA684" s="41">
        <f t="shared" si="42"/>
        <v>0.16060935201891807</v>
      </c>
      <c r="AB684" s="41">
        <f t="shared" si="43"/>
        <v>0.24999999926520583</v>
      </c>
    </row>
    <row r="685" spans="1:28" ht="75" outlineLevel="2" x14ac:dyDescent="0.25">
      <c r="A685" s="15" t="s">
        <v>262</v>
      </c>
      <c r="B685" s="16" t="s">
        <v>264</v>
      </c>
      <c r="C685" s="16" t="s">
        <v>137</v>
      </c>
      <c r="D685" s="16" t="s">
        <v>280</v>
      </c>
      <c r="E685" s="16"/>
      <c r="F685" s="16" t="s">
        <v>33</v>
      </c>
      <c r="G685" s="16">
        <v>1320</v>
      </c>
      <c r="H685" s="16">
        <v>3480</v>
      </c>
      <c r="I685" s="17" t="s">
        <v>281</v>
      </c>
      <c r="J685" s="19">
        <v>1400000</v>
      </c>
      <c r="K685" s="19">
        <v>1400000</v>
      </c>
      <c r="L685" s="19">
        <v>0</v>
      </c>
      <c r="M685" s="19">
        <v>0</v>
      </c>
      <c r="N685" s="19">
        <v>0</v>
      </c>
      <c r="O685" s="19">
        <v>1400000</v>
      </c>
      <c r="P685" s="19">
        <v>0</v>
      </c>
      <c r="Q685" s="19">
        <v>0</v>
      </c>
      <c r="R685" s="19">
        <v>0</v>
      </c>
      <c r="S685" s="19">
        <v>0</v>
      </c>
      <c r="T685" s="19">
        <v>0</v>
      </c>
      <c r="U685" s="19">
        <v>0</v>
      </c>
      <c r="V685" s="19">
        <v>1400000</v>
      </c>
      <c r="W685" s="19">
        <v>0</v>
      </c>
      <c r="X685" s="19">
        <v>1400000</v>
      </c>
      <c r="Y685" s="20">
        <f t="shared" si="40"/>
        <v>0</v>
      </c>
      <c r="Z685" s="20">
        <f t="shared" si="41"/>
        <v>0</v>
      </c>
      <c r="AA685" s="20">
        <f t="shared" si="42"/>
        <v>0</v>
      </c>
      <c r="AB685" s="21">
        <f t="shared" si="43"/>
        <v>0</v>
      </c>
    </row>
    <row r="686" spans="1:28" outlineLevel="1" x14ac:dyDescent="0.25">
      <c r="A686" s="37"/>
      <c r="B686" s="37"/>
      <c r="C686" s="37"/>
      <c r="D686" s="45" t="s">
        <v>561</v>
      </c>
      <c r="E686" s="37"/>
      <c r="F686" s="37"/>
      <c r="G686" s="37"/>
      <c r="H686" s="37"/>
      <c r="I686" s="38"/>
      <c r="J686" s="39">
        <f>SUBTOTAL(9,J685:J685)</f>
        <v>1400000</v>
      </c>
      <c r="K686" s="40">
        <f>SUBTOTAL(9,K685:K685)</f>
        <v>1400000</v>
      </c>
      <c r="L686" s="40">
        <f>SUBTOTAL(9,L685:L685)</f>
        <v>0</v>
      </c>
      <c r="M686" s="40">
        <f>SUBTOTAL(9,M685:M685)</f>
        <v>0</v>
      </c>
      <c r="N686" s="40">
        <f>SUBTOTAL(9,N685:N685)</f>
        <v>0</v>
      </c>
      <c r="O686" s="40">
        <f>SUBTOTAL(9,O685:O685)</f>
        <v>1400000</v>
      </c>
      <c r="P686" s="40">
        <f>SUBTOTAL(9,P685:P685)</f>
        <v>0</v>
      </c>
      <c r="Q686" s="40">
        <f>SUBTOTAL(9,Q685:Q685)</f>
        <v>0</v>
      </c>
      <c r="R686" s="40">
        <f>SUBTOTAL(9,R685:R685)</f>
        <v>0</v>
      </c>
      <c r="S686" s="40">
        <f>SUBTOTAL(9,S685:S685)</f>
        <v>0</v>
      </c>
      <c r="T686" s="40">
        <f>SUBTOTAL(9,T685:T685)</f>
        <v>0</v>
      </c>
      <c r="U686" s="40">
        <f>SUBTOTAL(9,U685:U685)</f>
        <v>0</v>
      </c>
      <c r="V686" s="40">
        <f>SUBTOTAL(9,V685:V685)</f>
        <v>1400000</v>
      </c>
      <c r="W686" s="40">
        <f>SUBTOTAL(9,W685:W685)</f>
        <v>0</v>
      </c>
      <c r="X686" s="40">
        <f>SUBTOTAL(9,X685:X685)</f>
        <v>1400000</v>
      </c>
      <c r="Y686" s="41">
        <f t="shared" si="40"/>
        <v>0</v>
      </c>
      <c r="Z686" s="41">
        <f t="shared" si="41"/>
        <v>0</v>
      </c>
      <c r="AA686" s="41">
        <f t="shared" si="42"/>
        <v>0</v>
      </c>
      <c r="AB686" s="41">
        <f t="shared" si="43"/>
        <v>0</v>
      </c>
    </row>
    <row r="687" spans="1:28" outlineLevel="2" x14ac:dyDescent="0.25">
      <c r="A687" s="15" t="s">
        <v>198</v>
      </c>
      <c r="B687" s="16" t="s">
        <v>30</v>
      </c>
      <c r="C687" s="16" t="s">
        <v>137</v>
      </c>
      <c r="D687" s="16" t="s">
        <v>257</v>
      </c>
      <c r="E687" s="16"/>
      <c r="F687" s="16" t="s">
        <v>33</v>
      </c>
      <c r="G687" s="16">
        <v>1320</v>
      </c>
      <c r="H687" s="16">
        <v>3480</v>
      </c>
      <c r="I687" s="17" t="s">
        <v>258</v>
      </c>
      <c r="J687" s="19">
        <v>16000000000</v>
      </c>
      <c r="K687" s="19">
        <v>16000000000</v>
      </c>
      <c r="L687" s="19">
        <v>0</v>
      </c>
      <c r="M687" s="19">
        <v>0</v>
      </c>
      <c r="N687" s="19">
        <v>0</v>
      </c>
      <c r="O687" s="19">
        <v>16000000000</v>
      </c>
      <c r="P687" s="19">
        <v>0</v>
      </c>
      <c r="Q687" s="19">
        <v>9932017871.3299999</v>
      </c>
      <c r="R687" s="19">
        <v>0</v>
      </c>
      <c r="S687" s="19">
        <v>2067982128.9200001</v>
      </c>
      <c r="T687" s="19">
        <v>1831671756.1800001</v>
      </c>
      <c r="U687" s="19">
        <v>0</v>
      </c>
      <c r="V687" s="19">
        <v>3999999999.75</v>
      </c>
      <c r="W687" s="19">
        <v>0</v>
      </c>
      <c r="X687" s="19">
        <v>3999999999.75</v>
      </c>
      <c r="Y687" s="20">
        <f t="shared" si="40"/>
        <v>0.12924888305750001</v>
      </c>
      <c r="Z687" s="20">
        <f t="shared" si="41"/>
        <v>0.12924888305750001</v>
      </c>
      <c r="AA687" s="20">
        <f t="shared" si="42"/>
        <v>0.62075111695812502</v>
      </c>
      <c r="AB687" s="21">
        <f t="shared" si="43"/>
        <v>0.75000000001562506</v>
      </c>
    </row>
    <row r="688" spans="1:28" outlineLevel="1" x14ac:dyDescent="0.25">
      <c r="A688" s="37"/>
      <c r="B688" s="37"/>
      <c r="C688" s="37"/>
      <c r="D688" s="45" t="s">
        <v>562</v>
      </c>
      <c r="E688" s="37"/>
      <c r="F688" s="37"/>
      <c r="G688" s="37"/>
      <c r="H688" s="37"/>
      <c r="I688" s="38"/>
      <c r="J688" s="39">
        <f>SUBTOTAL(9,J687:J687)</f>
        <v>16000000000</v>
      </c>
      <c r="K688" s="40">
        <f>SUBTOTAL(9,K687:K687)</f>
        <v>16000000000</v>
      </c>
      <c r="L688" s="40">
        <f>SUBTOTAL(9,L687:L687)</f>
        <v>0</v>
      </c>
      <c r="M688" s="40">
        <f>SUBTOTAL(9,M687:M687)</f>
        <v>0</v>
      </c>
      <c r="N688" s="40">
        <f>SUBTOTAL(9,N687:N687)</f>
        <v>0</v>
      </c>
      <c r="O688" s="40">
        <f>SUBTOTAL(9,O687:O687)</f>
        <v>16000000000</v>
      </c>
      <c r="P688" s="40">
        <f>SUBTOTAL(9,P687:P687)</f>
        <v>0</v>
      </c>
      <c r="Q688" s="40">
        <f>SUBTOTAL(9,Q687:Q687)</f>
        <v>9932017871.3299999</v>
      </c>
      <c r="R688" s="40">
        <f>SUBTOTAL(9,R687:R687)</f>
        <v>0</v>
      </c>
      <c r="S688" s="40">
        <f>SUBTOTAL(9,S687:S687)</f>
        <v>2067982128.9200001</v>
      </c>
      <c r="T688" s="40">
        <f>SUBTOTAL(9,T687:T687)</f>
        <v>1831671756.1800001</v>
      </c>
      <c r="U688" s="40">
        <f>SUBTOTAL(9,U687:U687)</f>
        <v>0</v>
      </c>
      <c r="V688" s="40">
        <f>SUBTOTAL(9,V687:V687)</f>
        <v>3999999999.75</v>
      </c>
      <c r="W688" s="40">
        <f>SUBTOTAL(9,W687:W687)</f>
        <v>0</v>
      </c>
      <c r="X688" s="40">
        <f>SUBTOTAL(9,X687:X687)</f>
        <v>3999999999.75</v>
      </c>
      <c r="Y688" s="41">
        <f t="shared" si="40"/>
        <v>0.12924888305750001</v>
      </c>
      <c r="Z688" s="41">
        <f t="shared" si="41"/>
        <v>0.12924888305750001</v>
      </c>
      <c r="AA688" s="41">
        <f t="shared" si="42"/>
        <v>0.62075111695812502</v>
      </c>
      <c r="AB688" s="41">
        <f t="shared" si="43"/>
        <v>0.75000000001562506</v>
      </c>
    </row>
    <row r="689" spans="1:28" ht="45" outlineLevel="2" x14ac:dyDescent="0.25">
      <c r="A689" s="15" t="s">
        <v>29</v>
      </c>
      <c r="B689" s="16" t="s">
        <v>30</v>
      </c>
      <c r="C689" s="16" t="s">
        <v>137</v>
      </c>
      <c r="D689" s="16" t="s">
        <v>174</v>
      </c>
      <c r="E689" s="16"/>
      <c r="F689" s="16" t="s">
        <v>33</v>
      </c>
      <c r="G689" s="16">
        <v>1320</v>
      </c>
      <c r="H689" s="16">
        <v>3480</v>
      </c>
      <c r="I689" s="17" t="s">
        <v>175</v>
      </c>
      <c r="J689" s="19">
        <v>29850299</v>
      </c>
      <c r="K689" s="19">
        <v>29850299</v>
      </c>
      <c r="L689" s="19">
        <v>0</v>
      </c>
      <c r="M689" s="19">
        <v>0</v>
      </c>
      <c r="N689" s="19">
        <v>0</v>
      </c>
      <c r="O689" s="19">
        <v>29850299</v>
      </c>
      <c r="P689" s="19">
        <v>0</v>
      </c>
      <c r="Q689" s="19">
        <v>0</v>
      </c>
      <c r="R689" s="19">
        <v>0</v>
      </c>
      <c r="S689" s="19">
        <v>5147944.62</v>
      </c>
      <c r="T689" s="19">
        <v>5147944.62</v>
      </c>
      <c r="U689" s="19">
        <v>24702354.379999999</v>
      </c>
      <c r="V689" s="19">
        <v>24702354.379999999</v>
      </c>
      <c r="W689" s="19">
        <v>0</v>
      </c>
      <c r="X689" s="19">
        <v>24702354.379999999</v>
      </c>
      <c r="Y689" s="20">
        <f t="shared" si="40"/>
        <v>0.17245872880536306</v>
      </c>
      <c r="Z689" s="20">
        <f t="shared" si="41"/>
        <v>0.17245872880536306</v>
      </c>
      <c r="AA689" s="20">
        <f t="shared" si="42"/>
        <v>0</v>
      </c>
      <c r="AB689" s="21">
        <f t="shared" si="43"/>
        <v>0.17245872880536306</v>
      </c>
    </row>
    <row r="690" spans="1:28" ht="45" outlineLevel="2" x14ac:dyDescent="0.25">
      <c r="A690" s="15" t="s">
        <v>198</v>
      </c>
      <c r="B690" s="16" t="s">
        <v>30</v>
      </c>
      <c r="C690" s="16" t="s">
        <v>137</v>
      </c>
      <c r="D690" s="16" t="s">
        <v>174</v>
      </c>
      <c r="E690" s="16"/>
      <c r="F690" s="16" t="s">
        <v>33</v>
      </c>
      <c r="G690" s="16">
        <v>1320</v>
      </c>
      <c r="H690" s="16">
        <v>3480</v>
      </c>
      <c r="I690" s="17" t="s">
        <v>175</v>
      </c>
      <c r="J690" s="19">
        <v>39727003</v>
      </c>
      <c r="K690" s="19">
        <v>39727003</v>
      </c>
      <c r="L690" s="19">
        <v>0</v>
      </c>
      <c r="M690" s="19">
        <v>0</v>
      </c>
      <c r="N690" s="19">
        <v>0</v>
      </c>
      <c r="O690" s="19">
        <v>39727003</v>
      </c>
      <c r="P690" s="19">
        <v>0</v>
      </c>
      <c r="Q690" s="19">
        <v>0</v>
      </c>
      <c r="R690" s="19">
        <v>0</v>
      </c>
      <c r="S690" s="19">
        <v>8598805.1999999993</v>
      </c>
      <c r="T690" s="19">
        <v>8598805.1999999993</v>
      </c>
      <c r="U690" s="19">
        <v>31128197.800000001</v>
      </c>
      <c r="V690" s="19">
        <v>31128197.800000001</v>
      </c>
      <c r="W690" s="19">
        <v>0</v>
      </c>
      <c r="X690" s="19">
        <v>31128197.800000001</v>
      </c>
      <c r="Y690" s="20">
        <f t="shared" si="40"/>
        <v>0.21644736704654008</v>
      </c>
      <c r="Z690" s="20">
        <f t="shared" si="41"/>
        <v>0.21644736704654008</v>
      </c>
      <c r="AA690" s="20">
        <f t="shared" si="42"/>
        <v>0</v>
      </c>
      <c r="AB690" s="21">
        <f t="shared" si="43"/>
        <v>0.21644736704654008</v>
      </c>
    </row>
    <row r="691" spans="1:28" ht="45" outlineLevel="2" x14ac:dyDescent="0.25">
      <c r="A691" s="15" t="s">
        <v>262</v>
      </c>
      <c r="B691" s="16" t="s">
        <v>263</v>
      </c>
      <c r="C691" s="16" t="s">
        <v>137</v>
      </c>
      <c r="D691" s="16" t="s">
        <v>174</v>
      </c>
      <c r="E691" s="16"/>
      <c r="F691" s="16" t="s">
        <v>33</v>
      </c>
      <c r="G691" s="16">
        <v>1320</v>
      </c>
      <c r="H691" s="16">
        <v>3480</v>
      </c>
      <c r="I691" s="17" t="s">
        <v>175</v>
      </c>
      <c r="J691" s="19">
        <v>334446</v>
      </c>
      <c r="K691" s="19">
        <v>334446</v>
      </c>
      <c r="L691" s="19">
        <v>0</v>
      </c>
      <c r="M691" s="19">
        <v>700000</v>
      </c>
      <c r="N691" s="19">
        <v>0</v>
      </c>
      <c r="O691" s="19">
        <v>1034446</v>
      </c>
      <c r="P691" s="19">
        <v>0</v>
      </c>
      <c r="Q691" s="19">
        <v>0</v>
      </c>
      <c r="R691" s="19">
        <v>0</v>
      </c>
      <c r="S691" s="19">
        <v>229691.62</v>
      </c>
      <c r="T691" s="19">
        <v>229691.62</v>
      </c>
      <c r="U691" s="19">
        <v>104754.38</v>
      </c>
      <c r="V691" s="19">
        <v>104754.38</v>
      </c>
      <c r="W691" s="19">
        <v>0</v>
      </c>
      <c r="X691" s="19">
        <v>804754.38</v>
      </c>
      <c r="Y691" s="20">
        <f t="shared" si="40"/>
        <v>0.6867823804141775</v>
      </c>
      <c r="Z691" s="20">
        <f t="shared" si="41"/>
        <v>0.22204312259895634</v>
      </c>
      <c r="AA691" s="20">
        <f t="shared" si="42"/>
        <v>0</v>
      </c>
      <c r="AB691" s="21">
        <f t="shared" si="43"/>
        <v>0.22204312259895634</v>
      </c>
    </row>
    <row r="692" spans="1:28" ht="45" outlineLevel="2" x14ac:dyDescent="0.25">
      <c r="A692" s="15" t="s">
        <v>262</v>
      </c>
      <c r="B692" s="16" t="s">
        <v>264</v>
      </c>
      <c r="C692" s="16" t="s">
        <v>137</v>
      </c>
      <c r="D692" s="16" t="s">
        <v>174</v>
      </c>
      <c r="E692" s="16"/>
      <c r="F692" s="16" t="s">
        <v>33</v>
      </c>
      <c r="G692" s="16">
        <v>1320</v>
      </c>
      <c r="H692" s="16">
        <v>3480</v>
      </c>
      <c r="I692" s="17" t="s">
        <v>175</v>
      </c>
      <c r="J692" s="19">
        <v>34411201</v>
      </c>
      <c r="K692" s="19">
        <v>34411201</v>
      </c>
      <c r="L692" s="19">
        <v>0</v>
      </c>
      <c r="M692" s="19">
        <v>0</v>
      </c>
      <c r="N692" s="19">
        <v>0</v>
      </c>
      <c r="O692" s="19">
        <v>34411201</v>
      </c>
      <c r="P692" s="19">
        <v>0</v>
      </c>
      <c r="Q692" s="19">
        <v>0</v>
      </c>
      <c r="R692" s="19">
        <v>0</v>
      </c>
      <c r="S692" s="19">
        <v>3855454.51</v>
      </c>
      <c r="T692" s="19">
        <v>3855454.51</v>
      </c>
      <c r="U692" s="19">
        <v>30555746.489999998</v>
      </c>
      <c r="V692" s="19">
        <v>30555746.489999998</v>
      </c>
      <c r="W692" s="19">
        <v>0</v>
      </c>
      <c r="X692" s="19">
        <v>30555746.490000002</v>
      </c>
      <c r="Y692" s="20">
        <f t="shared" si="40"/>
        <v>0.11204068436902274</v>
      </c>
      <c r="Z692" s="20">
        <f t="shared" si="41"/>
        <v>0.11204068436902274</v>
      </c>
      <c r="AA692" s="20">
        <f t="shared" si="42"/>
        <v>0</v>
      </c>
      <c r="AB692" s="21">
        <f t="shared" si="43"/>
        <v>0.11204068436902274</v>
      </c>
    </row>
    <row r="693" spans="1:28" ht="45" outlineLevel="2" x14ac:dyDescent="0.25">
      <c r="A693" s="15" t="s">
        <v>262</v>
      </c>
      <c r="B693" s="16" t="s">
        <v>288</v>
      </c>
      <c r="C693" s="16" t="s">
        <v>137</v>
      </c>
      <c r="D693" s="16" t="s">
        <v>174</v>
      </c>
      <c r="E693" s="16"/>
      <c r="F693" s="16" t="s">
        <v>33</v>
      </c>
      <c r="G693" s="16">
        <v>1320</v>
      </c>
      <c r="H693" s="16">
        <v>3480</v>
      </c>
      <c r="I693" s="17" t="s">
        <v>175</v>
      </c>
      <c r="J693" s="19">
        <v>14723621</v>
      </c>
      <c r="K693" s="19">
        <v>14723621</v>
      </c>
      <c r="L693" s="19">
        <v>0</v>
      </c>
      <c r="M693" s="19">
        <v>0</v>
      </c>
      <c r="N693" s="19">
        <v>0</v>
      </c>
      <c r="O693" s="19">
        <v>14723621</v>
      </c>
      <c r="P693" s="19">
        <v>0</v>
      </c>
      <c r="Q693" s="19">
        <v>0</v>
      </c>
      <c r="R693" s="19">
        <v>0</v>
      </c>
      <c r="S693" s="19">
        <v>3596890.68</v>
      </c>
      <c r="T693" s="19">
        <v>3596890.68</v>
      </c>
      <c r="U693" s="19">
        <v>11126730.32</v>
      </c>
      <c r="V693" s="19">
        <v>11126730.32</v>
      </c>
      <c r="W693" s="19">
        <v>0</v>
      </c>
      <c r="X693" s="19">
        <v>11126730.32</v>
      </c>
      <c r="Y693" s="20">
        <f t="shared" si="40"/>
        <v>0.24429389210711144</v>
      </c>
      <c r="Z693" s="20">
        <f t="shared" si="41"/>
        <v>0.24429389210711144</v>
      </c>
      <c r="AA693" s="20">
        <f t="shared" si="42"/>
        <v>0</v>
      </c>
      <c r="AB693" s="21">
        <f t="shared" si="43"/>
        <v>0.24429389210711144</v>
      </c>
    </row>
    <row r="694" spans="1:28" ht="45" outlineLevel="2" x14ac:dyDescent="0.25">
      <c r="A694" s="15" t="s">
        <v>295</v>
      </c>
      <c r="B694" s="16" t="s">
        <v>30</v>
      </c>
      <c r="C694" s="16" t="s">
        <v>137</v>
      </c>
      <c r="D694" s="16" t="s">
        <v>174</v>
      </c>
      <c r="E694" s="16"/>
      <c r="F694" s="16" t="s">
        <v>33</v>
      </c>
      <c r="G694" s="16">
        <v>1320</v>
      </c>
      <c r="H694" s="16">
        <v>3480</v>
      </c>
      <c r="I694" s="17" t="s">
        <v>175</v>
      </c>
      <c r="J694" s="19">
        <v>12704965</v>
      </c>
      <c r="K694" s="19">
        <v>12704965</v>
      </c>
      <c r="L694" s="19">
        <v>0</v>
      </c>
      <c r="M694" s="19">
        <v>0</v>
      </c>
      <c r="N694" s="19">
        <v>0</v>
      </c>
      <c r="O694" s="19">
        <v>12704965</v>
      </c>
      <c r="P694" s="19">
        <v>0</v>
      </c>
      <c r="Q694" s="19">
        <v>0</v>
      </c>
      <c r="R694" s="19">
        <v>0</v>
      </c>
      <c r="S694" s="19">
        <v>2574576.63</v>
      </c>
      <c r="T694" s="19">
        <v>2574576.63</v>
      </c>
      <c r="U694" s="19">
        <v>10130388.369999999</v>
      </c>
      <c r="V694" s="19">
        <v>10130388.369999999</v>
      </c>
      <c r="W694" s="19">
        <v>0</v>
      </c>
      <c r="X694" s="19">
        <v>10130388.370000001</v>
      </c>
      <c r="Y694" s="20">
        <f t="shared" si="40"/>
        <v>0.2026433469120143</v>
      </c>
      <c r="Z694" s="20">
        <f t="shared" si="41"/>
        <v>0.2026433469120143</v>
      </c>
      <c r="AA694" s="20">
        <f t="shared" si="42"/>
        <v>0</v>
      </c>
      <c r="AB694" s="21">
        <f t="shared" si="43"/>
        <v>0.2026433469120143</v>
      </c>
    </row>
    <row r="695" spans="1:28" ht="45" outlineLevel="2" x14ac:dyDescent="0.25">
      <c r="A695" s="15" t="s">
        <v>303</v>
      </c>
      <c r="B695" s="16" t="s">
        <v>30</v>
      </c>
      <c r="C695" s="16" t="s">
        <v>137</v>
      </c>
      <c r="D695" s="16" t="s">
        <v>174</v>
      </c>
      <c r="E695" s="16"/>
      <c r="F695" s="16" t="s">
        <v>33</v>
      </c>
      <c r="G695" s="16">
        <v>1320</v>
      </c>
      <c r="H695" s="16">
        <v>3480</v>
      </c>
      <c r="I695" s="17" t="s">
        <v>175</v>
      </c>
      <c r="J695" s="19">
        <v>31512388</v>
      </c>
      <c r="K695" s="19">
        <v>31512388</v>
      </c>
      <c r="L695" s="19">
        <v>0</v>
      </c>
      <c r="M695" s="19">
        <v>0</v>
      </c>
      <c r="N695" s="19">
        <v>0</v>
      </c>
      <c r="O695" s="19">
        <v>31512388</v>
      </c>
      <c r="P695" s="19">
        <v>0</v>
      </c>
      <c r="Q695" s="19">
        <v>0</v>
      </c>
      <c r="R695" s="19">
        <v>0</v>
      </c>
      <c r="S695" s="19">
        <v>5581875.6299999999</v>
      </c>
      <c r="T695" s="19">
        <v>5581875.6299999999</v>
      </c>
      <c r="U695" s="19">
        <v>25930512.370000001</v>
      </c>
      <c r="V695" s="19">
        <v>25930512.370000001</v>
      </c>
      <c r="W695" s="19">
        <v>0</v>
      </c>
      <c r="X695" s="19">
        <v>25930512.370000001</v>
      </c>
      <c r="Y695" s="20">
        <f t="shared" si="40"/>
        <v>0.17713273998784224</v>
      </c>
      <c r="Z695" s="20">
        <f t="shared" si="41"/>
        <v>0.17713273998784224</v>
      </c>
      <c r="AA695" s="20">
        <f t="shared" si="42"/>
        <v>0</v>
      </c>
      <c r="AB695" s="21">
        <f t="shared" si="43"/>
        <v>0.17713273998784224</v>
      </c>
    </row>
    <row r="696" spans="1:28" ht="45" outlineLevel="2" x14ac:dyDescent="0.25">
      <c r="A696" s="15" t="s">
        <v>309</v>
      </c>
      <c r="B696" s="16" t="s">
        <v>30</v>
      </c>
      <c r="C696" s="16" t="s">
        <v>137</v>
      </c>
      <c r="D696" s="16" t="s">
        <v>174</v>
      </c>
      <c r="E696" s="16"/>
      <c r="F696" s="16" t="s">
        <v>33</v>
      </c>
      <c r="G696" s="16">
        <v>1320</v>
      </c>
      <c r="H696" s="16">
        <v>3480</v>
      </c>
      <c r="I696" s="17" t="s">
        <v>175</v>
      </c>
      <c r="J696" s="19">
        <v>9139276</v>
      </c>
      <c r="K696" s="19">
        <v>9139276</v>
      </c>
      <c r="L696" s="19">
        <v>0</v>
      </c>
      <c r="M696" s="19">
        <v>0</v>
      </c>
      <c r="N696" s="19">
        <v>0</v>
      </c>
      <c r="O696" s="19">
        <v>9139276</v>
      </c>
      <c r="P696" s="19">
        <v>0</v>
      </c>
      <c r="Q696" s="19">
        <v>0</v>
      </c>
      <c r="R696" s="19">
        <v>0</v>
      </c>
      <c r="S696" s="19">
        <v>970895.52</v>
      </c>
      <c r="T696" s="19">
        <v>970895.52</v>
      </c>
      <c r="U696" s="19">
        <v>8168380.4800000004</v>
      </c>
      <c r="V696" s="19">
        <v>8168380.4800000004</v>
      </c>
      <c r="W696" s="19">
        <v>0</v>
      </c>
      <c r="X696" s="19">
        <v>8168380.4800000004</v>
      </c>
      <c r="Y696" s="20">
        <f t="shared" si="40"/>
        <v>0.10623330775873276</v>
      </c>
      <c r="Z696" s="20">
        <f t="shared" si="41"/>
        <v>0.10623330775873276</v>
      </c>
      <c r="AA696" s="20">
        <f t="shared" si="42"/>
        <v>0</v>
      </c>
      <c r="AB696" s="21">
        <f t="shared" si="43"/>
        <v>0.10623330775873276</v>
      </c>
    </row>
    <row r="697" spans="1:28" ht="45" outlineLevel="2" x14ac:dyDescent="0.25">
      <c r="A697" s="15" t="s">
        <v>312</v>
      </c>
      <c r="B697" s="16" t="s">
        <v>30</v>
      </c>
      <c r="C697" s="16" t="s">
        <v>137</v>
      </c>
      <c r="D697" s="16" t="s">
        <v>174</v>
      </c>
      <c r="E697" s="16"/>
      <c r="F697" s="16" t="s">
        <v>33</v>
      </c>
      <c r="G697" s="16">
        <v>1320</v>
      </c>
      <c r="H697" s="16">
        <v>3480</v>
      </c>
      <c r="I697" s="17" t="s">
        <v>175</v>
      </c>
      <c r="J697" s="19">
        <v>256968504</v>
      </c>
      <c r="K697" s="19">
        <v>256968504</v>
      </c>
      <c r="L697" s="19">
        <v>0</v>
      </c>
      <c r="M697" s="19">
        <v>0</v>
      </c>
      <c r="N697" s="19">
        <v>0</v>
      </c>
      <c r="O697" s="19">
        <v>256968504</v>
      </c>
      <c r="P697" s="19">
        <v>0</v>
      </c>
      <c r="Q697" s="19">
        <v>0</v>
      </c>
      <c r="R697" s="19">
        <v>0</v>
      </c>
      <c r="S697" s="19">
        <v>62723606.270000003</v>
      </c>
      <c r="T697" s="19">
        <v>62723606.270000003</v>
      </c>
      <c r="U697" s="19">
        <v>194244897.72999999</v>
      </c>
      <c r="V697" s="19">
        <v>194244897.72999999</v>
      </c>
      <c r="W697" s="19">
        <v>0</v>
      </c>
      <c r="X697" s="19">
        <v>194244897.72999999</v>
      </c>
      <c r="Y697" s="20">
        <f t="shared" si="40"/>
        <v>0.24409063871111614</v>
      </c>
      <c r="Z697" s="20">
        <f t="shared" si="41"/>
        <v>0.24409063871111614</v>
      </c>
      <c r="AA697" s="20">
        <f t="shared" si="42"/>
        <v>0</v>
      </c>
      <c r="AB697" s="21">
        <f t="shared" si="43"/>
        <v>0.24409063871111614</v>
      </c>
    </row>
    <row r="698" spans="1:28" ht="45" outlineLevel="2" x14ac:dyDescent="0.25">
      <c r="A698" s="15" t="s">
        <v>317</v>
      </c>
      <c r="B698" s="16" t="s">
        <v>30</v>
      </c>
      <c r="C698" s="16" t="s">
        <v>137</v>
      </c>
      <c r="D698" s="16" t="s">
        <v>174</v>
      </c>
      <c r="E698" s="16"/>
      <c r="F698" s="16" t="s">
        <v>33</v>
      </c>
      <c r="G698" s="16">
        <v>1320</v>
      </c>
      <c r="H698" s="16">
        <v>3460</v>
      </c>
      <c r="I698" s="17" t="s">
        <v>175</v>
      </c>
      <c r="J698" s="19">
        <v>11806397</v>
      </c>
      <c r="K698" s="19">
        <v>11806397</v>
      </c>
      <c r="L698" s="19">
        <v>0</v>
      </c>
      <c r="M698" s="19">
        <v>0</v>
      </c>
      <c r="N698" s="19">
        <v>0</v>
      </c>
      <c r="O698" s="19">
        <v>11806397</v>
      </c>
      <c r="P698" s="19">
        <v>0</v>
      </c>
      <c r="Q698" s="19">
        <v>0</v>
      </c>
      <c r="R698" s="19">
        <v>0</v>
      </c>
      <c r="S698" s="19">
        <v>623985.84</v>
      </c>
      <c r="T698" s="19">
        <v>623985.84</v>
      </c>
      <c r="U698" s="19">
        <v>11182411.16</v>
      </c>
      <c r="V698" s="19">
        <v>11182411.16</v>
      </c>
      <c r="W698" s="19">
        <v>0</v>
      </c>
      <c r="X698" s="19">
        <v>11182411.16</v>
      </c>
      <c r="Y698" s="20">
        <f t="shared" si="40"/>
        <v>5.2851504146438577E-2</v>
      </c>
      <c r="Z698" s="20">
        <f t="shared" si="41"/>
        <v>5.2851504146438577E-2</v>
      </c>
      <c r="AA698" s="20">
        <f t="shared" si="42"/>
        <v>0</v>
      </c>
      <c r="AB698" s="21">
        <f t="shared" si="43"/>
        <v>5.2851504146438577E-2</v>
      </c>
    </row>
    <row r="699" spans="1:28" ht="45" outlineLevel="2" x14ac:dyDescent="0.25">
      <c r="A699" s="15" t="s">
        <v>347</v>
      </c>
      <c r="B699" s="16" t="s">
        <v>263</v>
      </c>
      <c r="C699" s="16" t="s">
        <v>137</v>
      </c>
      <c r="D699" s="16" t="s">
        <v>174</v>
      </c>
      <c r="E699" s="16"/>
      <c r="F699" s="16" t="s">
        <v>33</v>
      </c>
      <c r="G699" s="16">
        <v>1320</v>
      </c>
      <c r="H699" s="16">
        <v>3410</v>
      </c>
      <c r="I699" s="17" t="s">
        <v>175</v>
      </c>
      <c r="J699" s="19">
        <v>5857628179</v>
      </c>
      <c r="K699" s="19">
        <v>5857628179</v>
      </c>
      <c r="L699" s="19">
        <v>0</v>
      </c>
      <c r="M699" s="19">
        <v>0</v>
      </c>
      <c r="N699" s="19">
        <v>0</v>
      </c>
      <c r="O699" s="19">
        <v>5857628179</v>
      </c>
      <c r="P699" s="19">
        <v>0</v>
      </c>
      <c r="Q699" s="19">
        <v>0</v>
      </c>
      <c r="R699" s="19">
        <v>0</v>
      </c>
      <c r="S699" s="19">
        <v>999022335.25999999</v>
      </c>
      <c r="T699" s="19">
        <v>999022335.25999999</v>
      </c>
      <c r="U699" s="19">
        <v>4858605843.7399998</v>
      </c>
      <c r="V699" s="19">
        <v>4858605843.7399998</v>
      </c>
      <c r="W699" s="19">
        <v>0</v>
      </c>
      <c r="X699" s="19">
        <v>4858605843.7399998</v>
      </c>
      <c r="Y699" s="20">
        <f t="shared" si="40"/>
        <v>0.17055065714849635</v>
      </c>
      <c r="Z699" s="20">
        <f t="shared" si="41"/>
        <v>0.17055065714849635</v>
      </c>
      <c r="AA699" s="20">
        <f t="shared" si="42"/>
        <v>0</v>
      </c>
      <c r="AB699" s="21">
        <f t="shared" si="43"/>
        <v>0.17055065714849635</v>
      </c>
    </row>
    <row r="700" spans="1:28" ht="45" outlineLevel="2" x14ac:dyDescent="0.25">
      <c r="A700" s="15" t="s">
        <v>347</v>
      </c>
      <c r="B700" s="16" t="s">
        <v>264</v>
      </c>
      <c r="C700" s="16" t="s">
        <v>137</v>
      </c>
      <c r="D700" s="16" t="s">
        <v>174</v>
      </c>
      <c r="E700" s="16"/>
      <c r="F700" s="16" t="s">
        <v>33</v>
      </c>
      <c r="G700" s="16">
        <v>1320</v>
      </c>
      <c r="H700" s="16">
        <v>3420</v>
      </c>
      <c r="I700" s="17" t="s">
        <v>175</v>
      </c>
      <c r="J700" s="19">
        <v>2834208675</v>
      </c>
      <c r="K700" s="19">
        <v>2834208675</v>
      </c>
      <c r="L700" s="19">
        <v>0</v>
      </c>
      <c r="M700" s="19">
        <v>0</v>
      </c>
      <c r="N700" s="19">
        <v>0</v>
      </c>
      <c r="O700" s="19">
        <v>2834208675</v>
      </c>
      <c r="P700" s="19">
        <v>0</v>
      </c>
      <c r="Q700" s="19">
        <v>0</v>
      </c>
      <c r="R700" s="19">
        <v>0</v>
      </c>
      <c r="S700" s="19">
        <v>485250606.49000001</v>
      </c>
      <c r="T700" s="19">
        <v>485250606.49000001</v>
      </c>
      <c r="U700" s="19">
        <v>2348958068.5100002</v>
      </c>
      <c r="V700" s="19">
        <v>2348958068.5100002</v>
      </c>
      <c r="W700" s="19">
        <v>0</v>
      </c>
      <c r="X700" s="19">
        <v>2348958068.5100002</v>
      </c>
      <c r="Y700" s="20">
        <f t="shared" si="40"/>
        <v>0.17121202498965607</v>
      </c>
      <c r="Z700" s="20">
        <f t="shared" si="41"/>
        <v>0.17121202498965607</v>
      </c>
      <c r="AA700" s="20">
        <f t="shared" si="42"/>
        <v>0</v>
      </c>
      <c r="AB700" s="21">
        <f t="shared" si="43"/>
        <v>0.17121202498965607</v>
      </c>
    </row>
    <row r="701" spans="1:28" ht="45" outlineLevel="2" x14ac:dyDescent="0.25">
      <c r="A701" s="15" t="s">
        <v>347</v>
      </c>
      <c r="B701" s="16" t="s">
        <v>288</v>
      </c>
      <c r="C701" s="16" t="s">
        <v>137</v>
      </c>
      <c r="D701" s="16" t="s">
        <v>174</v>
      </c>
      <c r="E701" s="16"/>
      <c r="F701" s="16" t="s">
        <v>33</v>
      </c>
      <c r="G701" s="16">
        <v>1320</v>
      </c>
      <c r="H701" s="16">
        <v>3420</v>
      </c>
      <c r="I701" s="17" t="s">
        <v>175</v>
      </c>
      <c r="J701" s="19">
        <v>1696733334</v>
      </c>
      <c r="K701" s="19">
        <v>1696733334</v>
      </c>
      <c r="L701" s="19">
        <v>0</v>
      </c>
      <c r="M701" s="19">
        <v>0</v>
      </c>
      <c r="N701" s="19">
        <v>0</v>
      </c>
      <c r="O701" s="19">
        <v>1696733334</v>
      </c>
      <c r="P701" s="19">
        <v>0</v>
      </c>
      <c r="Q701" s="19">
        <v>0</v>
      </c>
      <c r="R701" s="19">
        <v>0</v>
      </c>
      <c r="S701" s="19">
        <v>281512538.66000003</v>
      </c>
      <c r="T701" s="19">
        <v>281512538.66000003</v>
      </c>
      <c r="U701" s="19">
        <v>1415220795.3399999</v>
      </c>
      <c r="V701" s="19">
        <v>1415220795.3399999</v>
      </c>
      <c r="W701" s="19">
        <v>0</v>
      </c>
      <c r="X701" s="19">
        <v>1415220795.3399999</v>
      </c>
      <c r="Y701" s="20">
        <f t="shared" si="40"/>
        <v>0.16591442686891894</v>
      </c>
      <c r="Z701" s="20">
        <f t="shared" si="41"/>
        <v>0.16591442686891894</v>
      </c>
      <c r="AA701" s="20">
        <f t="shared" si="42"/>
        <v>0</v>
      </c>
      <c r="AB701" s="21">
        <f t="shared" si="43"/>
        <v>0.16591442686891894</v>
      </c>
    </row>
    <row r="702" spans="1:28" ht="45" outlineLevel="2" x14ac:dyDescent="0.25">
      <c r="A702" s="15" t="s">
        <v>347</v>
      </c>
      <c r="B702" s="16" t="s">
        <v>423</v>
      </c>
      <c r="C702" s="16" t="s">
        <v>137</v>
      </c>
      <c r="D702" s="16" t="s">
        <v>174</v>
      </c>
      <c r="E702" s="16"/>
      <c r="F702" s="16" t="s">
        <v>33</v>
      </c>
      <c r="G702" s="16">
        <v>1320</v>
      </c>
      <c r="H702" s="16">
        <v>3480</v>
      </c>
      <c r="I702" s="17" t="s">
        <v>175</v>
      </c>
      <c r="J702" s="19">
        <v>1228444901</v>
      </c>
      <c r="K702" s="19">
        <v>1228444901</v>
      </c>
      <c r="L702" s="19">
        <v>0</v>
      </c>
      <c r="M702" s="19">
        <v>0</v>
      </c>
      <c r="N702" s="19">
        <v>0</v>
      </c>
      <c r="O702" s="19">
        <v>1228444901</v>
      </c>
      <c r="P702" s="19">
        <v>0</v>
      </c>
      <c r="Q702" s="19">
        <v>0</v>
      </c>
      <c r="R702" s="19">
        <v>0</v>
      </c>
      <c r="S702" s="19">
        <v>215022460</v>
      </c>
      <c r="T702" s="19">
        <v>215022460</v>
      </c>
      <c r="U702" s="19">
        <v>1013422441</v>
      </c>
      <c r="V702" s="19">
        <v>1013422441</v>
      </c>
      <c r="W702" s="19">
        <v>0</v>
      </c>
      <c r="X702" s="19">
        <v>1013422441</v>
      </c>
      <c r="Y702" s="20">
        <f t="shared" si="40"/>
        <v>0.17503630795729111</v>
      </c>
      <c r="Z702" s="20">
        <f t="shared" si="41"/>
        <v>0.17503630795729111</v>
      </c>
      <c r="AA702" s="20">
        <f t="shared" si="42"/>
        <v>0</v>
      </c>
      <c r="AB702" s="21">
        <f t="shared" si="43"/>
        <v>0.17503630795729111</v>
      </c>
    </row>
    <row r="703" spans="1:28" ht="45" outlineLevel="2" x14ac:dyDescent="0.25">
      <c r="A703" s="15" t="s">
        <v>347</v>
      </c>
      <c r="B703" s="16" t="s">
        <v>442</v>
      </c>
      <c r="C703" s="16" t="s">
        <v>137</v>
      </c>
      <c r="D703" s="16" t="s">
        <v>174</v>
      </c>
      <c r="E703" s="16"/>
      <c r="F703" s="16" t="s">
        <v>33</v>
      </c>
      <c r="G703" s="16">
        <v>1320</v>
      </c>
      <c r="H703" s="16">
        <v>3480</v>
      </c>
      <c r="I703" s="17" t="s">
        <v>175</v>
      </c>
      <c r="J703" s="19">
        <v>711176130</v>
      </c>
      <c r="K703" s="19">
        <v>711176130</v>
      </c>
      <c r="L703" s="19">
        <v>0</v>
      </c>
      <c r="M703" s="19">
        <v>0</v>
      </c>
      <c r="N703" s="19">
        <v>0</v>
      </c>
      <c r="O703" s="19">
        <v>711176130</v>
      </c>
      <c r="P703" s="19">
        <v>0</v>
      </c>
      <c r="Q703" s="19">
        <v>0</v>
      </c>
      <c r="R703" s="19">
        <v>0</v>
      </c>
      <c r="S703" s="19">
        <v>147227260.25</v>
      </c>
      <c r="T703" s="19">
        <v>147227260.25</v>
      </c>
      <c r="U703" s="19">
        <v>563948869.75</v>
      </c>
      <c r="V703" s="19">
        <v>563948869.75</v>
      </c>
      <c r="W703" s="19">
        <v>0</v>
      </c>
      <c r="X703" s="19">
        <v>563948869.75</v>
      </c>
      <c r="Y703" s="20">
        <f t="shared" si="40"/>
        <v>0.20701940635999694</v>
      </c>
      <c r="Z703" s="20">
        <f t="shared" si="41"/>
        <v>0.20701940635999694</v>
      </c>
      <c r="AA703" s="20">
        <f t="shared" si="42"/>
        <v>0</v>
      </c>
      <c r="AB703" s="21">
        <f t="shared" si="43"/>
        <v>0.20701940635999694</v>
      </c>
    </row>
    <row r="704" spans="1:28" outlineLevel="1" x14ac:dyDescent="0.25">
      <c r="A704" s="37"/>
      <c r="B704" s="37"/>
      <c r="C704" s="37"/>
      <c r="D704" s="45" t="s">
        <v>563</v>
      </c>
      <c r="E704" s="37"/>
      <c r="F704" s="37"/>
      <c r="G704" s="37"/>
      <c r="H704" s="37"/>
      <c r="I704" s="38"/>
      <c r="J704" s="39">
        <f>SUBTOTAL(9,J689:J703)</f>
        <v>12769369319</v>
      </c>
      <c r="K704" s="40">
        <f>SUBTOTAL(9,K689:K703)</f>
        <v>12769369319</v>
      </c>
      <c r="L704" s="40">
        <f>SUBTOTAL(9,L689:L703)</f>
        <v>0</v>
      </c>
      <c r="M704" s="40">
        <f>SUBTOTAL(9,M689:M703)</f>
        <v>700000</v>
      </c>
      <c r="N704" s="40">
        <f>SUBTOTAL(9,N689:N703)</f>
        <v>0</v>
      </c>
      <c r="O704" s="40">
        <f>SUBTOTAL(9,O689:O703)</f>
        <v>12770069319</v>
      </c>
      <c r="P704" s="40">
        <f>SUBTOTAL(9,P689:P703)</f>
        <v>0</v>
      </c>
      <c r="Q704" s="40">
        <f>SUBTOTAL(9,Q689:Q703)</f>
        <v>0</v>
      </c>
      <c r="R704" s="40">
        <f>SUBTOTAL(9,R689:R703)</f>
        <v>0</v>
      </c>
      <c r="S704" s="40">
        <f>SUBTOTAL(9,S689:S703)</f>
        <v>2221938927.1800003</v>
      </c>
      <c r="T704" s="40">
        <f>SUBTOTAL(9,T689:T703)</f>
        <v>2221938927.1800003</v>
      </c>
      <c r="U704" s="40">
        <f>SUBTOTAL(9,U689:U703)</f>
        <v>10547430391.82</v>
      </c>
      <c r="V704" s="40">
        <f>SUBTOTAL(9,V689:V703)</f>
        <v>10547430391.82</v>
      </c>
      <c r="W704" s="40">
        <f>SUBTOTAL(9,W689:W703)</f>
        <v>0</v>
      </c>
      <c r="X704" s="40">
        <f>SUBTOTAL(9,X689:X703)</f>
        <v>10548130391.82</v>
      </c>
      <c r="Y704" s="41">
        <f t="shared" si="40"/>
        <v>0.17400537737395519</v>
      </c>
      <c r="Z704" s="41">
        <f t="shared" si="41"/>
        <v>0.17399583915132547</v>
      </c>
      <c r="AA704" s="41">
        <f t="shared" si="42"/>
        <v>0</v>
      </c>
      <c r="AB704" s="41">
        <f t="shared" si="43"/>
        <v>0.17399583915132547</v>
      </c>
    </row>
    <row r="705" spans="1:28" ht="105" outlineLevel="2" x14ac:dyDescent="0.25">
      <c r="A705" s="15" t="s">
        <v>347</v>
      </c>
      <c r="B705" s="16" t="s">
        <v>288</v>
      </c>
      <c r="C705" s="16" t="s">
        <v>137</v>
      </c>
      <c r="D705" s="16" t="s">
        <v>406</v>
      </c>
      <c r="E705" s="16" t="s">
        <v>142</v>
      </c>
      <c r="F705" s="16" t="s">
        <v>33</v>
      </c>
      <c r="G705" s="16">
        <v>1320</v>
      </c>
      <c r="H705" s="16">
        <v>3420</v>
      </c>
      <c r="I705" s="17" t="s">
        <v>407</v>
      </c>
      <c r="J705" s="19">
        <v>6720620</v>
      </c>
      <c r="K705" s="19">
        <v>6720620</v>
      </c>
      <c r="L705" s="19">
        <v>0</v>
      </c>
      <c r="M705" s="19">
        <v>0</v>
      </c>
      <c r="N705" s="19">
        <v>0</v>
      </c>
      <c r="O705" s="19">
        <v>6720620</v>
      </c>
      <c r="P705" s="19">
        <v>0</v>
      </c>
      <c r="Q705" s="19">
        <v>0</v>
      </c>
      <c r="R705" s="19">
        <v>0</v>
      </c>
      <c r="S705" s="19">
        <v>1680156</v>
      </c>
      <c r="T705" s="19">
        <v>1680156</v>
      </c>
      <c r="U705" s="19">
        <v>0</v>
      </c>
      <c r="V705" s="19">
        <v>5040464</v>
      </c>
      <c r="W705" s="19">
        <v>0</v>
      </c>
      <c r="X705" s="19">
        <v>5040464</v>
      </c>
      <c r="Y705" s="20">
        <f t="shared" si="40"/>
        <v>0.25000014879579563</v>
      </c>
      <c r="Z705" s="20">
        <f t="shared" si="41"/>
        <v>0.25000014879579563</v>
      </c>
      <c r="AA705" s="20">
        <f t="shared" si="42"/>
        <v>0</v>
      </c>
      <c r="AB705" s="21">
        <f t="shared" si="43"/>
        <v>0.25000014879579563</v>
      </c>
    </row>
    <row r="706" spans="1:28" ht="180" outlineLevel="2" x14ac:dyDescent="0.25">
      <c r="A706" s="15" t="s">
        <v>347</v>
      </c>
      <c r="B706" s="16" t="s">
        <v>423</v>
      </c>
      <c r="C706" s="16" t="s">
        <v>137</v>
      </c>
      <c r="D706" s="16" t="s">
        <v>406</v>
      </c>
      <c r="E706" s="16" t="s">
        <v>140</v>
      </c>
      <c r="F706" s="16" t="s">
        <v>33</v>
      </c>
      <c r="G706" s="16">
        <v>1320</v>
      </c>
      <c r="H706" s="16">
        <v>3310</v>
      </c>
      <c r="I706" s="17" t="s">
        <v>439</v>
      </c>
      <c r="J706" s="19">
        <v>173000000</v>
      </c>
      <c r="K706" s="19">
        <v>173000000</v>
      </c>
      <c r="L706" s="19">
        <v>0</v>
      </c>
      <c r="M706" s="19">
        <v>0</v>
      </c>
      <c r="N706" s="19">
        <v>0</v>
      </c>
      <c r="O706" s="19">
        <v>173000000</v>
      </c>
      <c r="P706" s="19">
        <v>0</v>
      </c>
      <c r="Q706" s="19">
        <v>2736202.78</v>
      </c>
      <c r="R706" s="19">
        <v>0</v>
      </c>
      <c r="S706" s="19">
        <v>40513798.219999999</v>
      </c>
      <c r="T706" s="19">
        <v>40513798.219999999</v>
      </c>
      <c r="U706" s="19">
        <v>0</v>
      </c>
      <c r="V706" s="19">
        <v>129749999</v>
      </c>
      <c r="W706" s="19">
        <v>0</v>
      </c>
      <c r="X706" s="19">
        <v>129749999</v>
      </c>
      <c r="Y706" s="20">
        <f t="shared" si="40"/>
        <v>0.2341838047398844</v>
      </c>
      <c r="Z706" s="20">
        <f t="shared" si="41"/>
        <v>0.2341838047398844</v>
      </c>
      <c r="AA706" s="20">
        <f t="shared" si="42"/>
        <v>1.5816201040462427E-2</v>
      </c>
      <c r="AB706" s="21">
        <f t="shared" si="43"/>
        <v>0.25000000578034681</v>
      </c>
    </row>
    <row r="707" spans="1:28" outlineLevel="1" x14ac:dyDescent="0.25">
      <c r="A707" s="37"/>
      <c r="B707" s="37"/>
      <c r="C707" s="37"/>
      <c r="D707" s="45" t="s">
        <v>564</v>
      </c>
      <c r="E707" s="37"/>
      <c r="F707" s="37"/>
      <c r="G707" s="37"/>
      <c r="H707" s="37"/>
      <c r="I707" s="38"/>
      <c r="J707" s="39">
        <f>SUBTOTAL(9,J705:J706)</f>
        <v>179720620</v>
      </c>
      <c r="K707" s="40">
        <f>SUBTOTAL(9,K705:K706)</f>
        <v>179720620</v>
      </c>
      <c r="L707" s="40">
        <f>SUBTOTAL(9,L705:L706)</f>
        <v>0</v>
      </c>
      <c r="M707" s="40">
        <f>SUBTOTAL(9,M705:M706)</f>
        <v>0</v>
      </c>
      <c r="N707" s="40">
        <f>SUBTOTAL(9,N705:N706)</f>
        <v>0</v>
      </c>
      <c r="O707" s="40">
        <f>SUBTOTAL(9,O705:O706)</f>
        <v>179720620</v>
      </c>
      <c r="P707" s="40">
        <f>SUBTOTAL(9,P705:P706)</f>
        <v>0</v>
      </c>
      <c r="Q707" s="40">
        <f>SUBTOTAL(9,Q705:Q706)</f>
        <v>2736202.78</v>
      </c>
      <c r="R707" s="40">
        <f>SUBTOTAL(9,R705:R706)</f>
        <v>0</v>
      </c>
      <c r="S707" s="40">
        <f>SUBTOTAL(9,S705:S706)</f>
        <v>42193954.219999999</v>
      </c>
      <c r="T707" s="40">
        <f>SUBTOTAL(9,T705:T706)</f>
        <v>42193954.219999999</v>
      </c>
      <c r="U707" s="40">
        <f>SUBTOTAL(9,U705:U706)</f>
        <v>0</v>
      </c>
      <c r="V707" s="40">
        <f>SUBTOTAL(9,V705:V706)</f>
        <v>134790463</v>
      </c>
      <c r="W707" s="40">
        <f>SUBTOTAL(9,W705:W706)</f>
        <v>0</v>
      </c>
      <c r="X707" s="40">
        <f>SUBTOTAL(9,X705:X706)</f>
        <v>134790463</v>
      </c>
      <c r="Y707" s="41">
        <f t="shared" si="40"/>
        <v>0.23477525405821545</v>
      </c>
      <c r="Z707" s="41">
        <f t="shared" si="41"/>
        <v>0.23477525405821545</v>
      </c>
      <c r="AA707" s="41">
        <f t="shared" si="42"/>
        <v>1.522475707016813E-2</v>
      </c>
      <c r="AB707" s="41">
        <f t="shared" si="43"/>
        <v>0.2500000111283836</v>
      </c>
    </row>
    <row r="708" spans="1:28" ht="150" outlineLevel="2" x14ac:dyDescent="0.25">
      <c r="A708" s="15" t="s">
        <v>262</v>
      </c>
      <c r="B708" s="16" t="s">
        <v>264</v>
      </c>
      <c r="C708" s="16" t="s">
        <v>137</v>
      </c>
      <c r="D708" s="16" t="s">
        <v>282</v>
      </c>
      <c r="E708" s="16" t="s">
        <v>142</v>
      </c>
      <c r="F708" s="16" t="s">
        <v>33</v>
      </c>
      <c r="G708" s="16">
        <v>1320</v>
      </c>
      <c r="H708" s="16">
        <v>3480</v>
      </c>
      <c r="I708" s="17" t="s">
        <v>283</v>
      </c>
      <c r="J708" s="19">
        <v>150000000</v>
      </c>
      <c r="K708" s="19">
        <v>150000000</v>
      </c>
      <c r="L708" s="19">
        <v>0</v>
      </c>
      <c r="M708" s="19">
        <v>0</v>
      </c>
      <c r="N708" s="19">
        <v>0</v>
      </c>
      <c r="O708" s="19">
        <v>150000000</v>
      </c>
      <c r="P708" s="19">
        <v>0</v>
      </c>
      <c r="Q708" s="19">
        <v>75000000</v>
      </c>
      <c r="R708" s="19">
        <v>0</v>
      </c>
      <c r="S708" s="19">
        <v>0</v>
      </c>
      <c r="T708" s="19">
        <v>0</v>
      </c>
      <c r="U708" s="19">
        <v>0</v>
      </c>
      <c r="V708" s="19">
        <v>75000000</v>
      </c>
      <c r="W708" s="19">
        <v>0</v>
      </c>
      <c r="X708" s="19">
        <v>75000000</v>
      </c>
      <c r="Y708" s="20">
        <f t="shared" si="40"/>
        <v>0</v>
      </c>
      <c r="Z708" s="20">
        <f t="shared" si="41"/>
        <v>0</v>
      </c>
      <c r="AA708" s="20">
        <f t="shared" si="42"/>
        <v>0.5</v>
      </c>
      <c r="AB708" s="21">
        <f t="shared" si="43"/>
        <v>0.5</v>
      </c>
    </row>
    <row r="709" spans="1:28" ht="300" outlineLevel="2" x14ac:dyDescent="0.25">
      <c r="A709" s="15" t="s">
        <v>262</v>
      </c>
      <c r="B709" s="16" t="s">
        <v>264</v>
      </c>
      <c r="C709" s="16" t="s">
        <v>137</v>
      </c>
      <c r="D709" s="16" t="s">
        <v>282</v>
      </c>
      <c r="E709" s="16" t="s">
        <v>284</v>
      </c>
      <c r="F709" s="16" t="s">
        <v>33</v>
      </c>
      <c r="G709" s="16">
        <v>1320</v>
      </c>
      <c r="H709" s="16">
        <v>3480</v>
      </c>
      <c r="I709" s="17" t="s">
        <v>285</v>
      </c>
      <c r="J709" s="19">
        <v>76500000</v>
      </c>
      <c r="K709" s="19">
        <v>76500000</v>
      </c>
      <c r="L709" s="19">
        <v>0</v>
      </c>
      <c r="M709" s="19">
        <v>0</v>
      </c>
      <c r="N709" s="19">
        <v>0</v>
      </c>
      <c r="O709" s="19">
        <v>76500000</v>
      </c>
      <c r="P709" s="19">
        <v>0</v>
      </c>
      <c r="Q709" s="19">
        <v>25500000</v>
      </c>
      <c r="R709" s="19">
        <v>0</v>
      </c>
      <c r="S709" s="19">
        <v>0</v>
      </c>
      <c r="T709" s="19">
        <v>0</v>
      </c>
      <c r="U709" s="19">
        <v>0</v>
      </c>
      <c r="V709" s="19">
        <v>51000000</v>
      </c>
      <c r="W709" s="19">
        <v>0</v>
      </c>
      <c r="X709" s="19">
        <v>51000000</v>
      </c>
      <c r="Y709" s="20">
        <f t="shared" si="40"/>
        <v>0</v>
      </c>
      <c r="Z709" s="20">
        <f t="shared" si="41"/>
        <v>0</v>
      </c>
      <c r="AA709" s="20">
        <f t="shared" si="42"/>
        <v>0.33333333333333331</v>
      </c>
      <c r="AB709" s="21">
        <f t="shared" si="43"/>
        <v>0.33333333333333331</v>
      </c>
    </row>
    <row r="710" spans="1:28" ht="210" outlineLevel="2" x14ac:dyDescent="0.25">
      <c r="A710" s="15" t="s">
        <v>347</v>
      </c>
      <c r="B710" s="16" t="s">
        <v>264</v>
      </c>
      <c r="C710" s="16" t="s">
        <v>137</v>
      </c>
      <c r="D710" s="16" t="s">
        <v>282</v>
      </c>
      <c r="E710" s="16" t="s">
        <v>299</v>
      </c>
      <c r="F710" s="16" t="s">
        <v>33</v>
      </c>
      <c r="G710" s="16">
        <v>1320</v>
      </c>
      <c r="H710" s="16">
        <v>3420</v>
      </c>
      <c r="I710" s="17" t="s">
        <v>395</v>
      </c>
      <c r="J710" s="19">
        <v>19400316</v>
      </c>
      <c r="K710" s="19">
        <v>19400316</v>
      </c>
      <c r="L710" s="19">
        <v>0</v>
      </c>
      <c r="M710" s="19">
        <v>0</v>
      </c>
      <c r="N710" s="19">
        <v>0</v>
      </c>
      <c r="O710" s="19">
        <v>19400316</v>
      </c>
      <c r="P710" s="19">
        <v>0</v>
      </c>
      <c r="Q710" s="19">
        <v>0</v>
      </c>
      <c r="R710" s="19">
        <v>0</v>
      </c>
      <c r="S710" s="19">
        <v>4850079</v>
      </c>
      <c r="T710" s="19">
        <v>4850079</v>
      </c>
      <c r="U710" s="19">
        <v>0</v>
      </c>
      <c r="V710" s="19">
        <v>14550237</v>
      </c>
      <c r="W710" s="19">
        <v>0</v>
      </c>
      <c r="X710" s="19">
        <v>14550237</v>
      </c>
      <c r="Y710" s="20">
        <f t="shared" si="40"/>
        <v>0.25</v>
      </c>
      <c r="Z710" s="20">
        <f t="shared" si="41"/>
        <v>0.25</v>
      </c>
      <c r="AA710" s="20">
        <f t="shared" si="42"/>
        <v>0</v>
      </c>
      <c r="AB710" s="21">
        <f t="shared" si="43"/>
        <v>0.25</v>
      </c>
    </row>
    <row r="711" spans="1:28" ht="90" outlineLevel="2" x14ac:dyDescent="0.25">
      <c r="A711" s="15" t="s">
        <v>347</v>
      </c>
      <c r="B711" s="16" t="s">
        <v>264</v>
      </c>
      <c r="C711" s="16" t="s">
        <v>137</v>
      </c>
      <c r="D711" s="16" t="s">
        <v>282</v>
      </c>
      <c r="E711" s="16" t="s">
        <v>396</v>
      </c>
      <c r="F711" s="16" t="s">
        <v>33</v>
      </c>
      <c r="G711" s="16">
        <v>1320</v>
      </c>
      <c r="H711" s="16">
        <v>3420</v>
      </c>
      <c r="I711" s="17" t="s">
        <v>397</v>
      </c>
      <c r="J711" s="19">
        <v>76265249</v>
      </c>
      <c r="K711" s="19">
        <v>76265249</v>
      </c>
      <c r="L711" s="19">
        <v>0</v>
      </c>
      <c r="M711" s="19">
        <v>0</v>
      </c>
      <c r="N711" s="19">
        <v>0</v>
      </c>
      <c r="O711" s="19">
        <v>76265249</v>
      </c>
      <c r="P711" s="19">
        <v>0</v>
      </c>
      <c r="Q711" s="19">
        <v>7253940.9100000001</v>
      </c>
      <c r="R711" s="19">
        <v>0</v>
      </c>
      <c r="S711" s="19">
        <v>11812373.09</v>
      </c>
      <c r="T711" s="19">
        <v>11812373.09</v>
      </c>
      <c r="U711" s="19">
        <v>0</v>
      </c>
      <c r="V711" s="19">
        <v>57198935</v>
      </c>
      <c r="W711" s="19">
        <v>0</v>
      </c>
      <c r="X711" s="19">
        <v>57198935</v>
      </c>
      <c r="Y711" s="20">
        <f t="shared" si="40"/>
        <v>0.15488539334605725</v>
      </c>
      <c r="Z711" s="20">
        <f t="shared" si="41"/>
        <v>0.15488539334605725</v>
      </c>
      <c r="AA711" s="20">
        <f t="shared" si="42"/>
        <v>9.5114629600173473E-2</v>
      </c>
      <c r="AB711" s="21">
        <f t="shared" si="43"/>
        <v>0.25000002294623069</v>
      </c>
    </row>
    <row r="712" spans="1:28" ht="90" outlineLevel="2" x14ac:dyDescent="0.25">
      <c r="A712" s="15" t="s">
        <v>347</v>
      </c>
      <c r="B712" s="16" t="s">
        <v>264</v>
      </c>
      <c r="C712" s="16" t="s">
        <v>137</v>
      </c>
      <c r="D712" s="16" t="s">
        <v>282</v>
      </c>
      <c r="E712" s="16" t="s">
        <v>275</v>
      </c>
      <c r="F712" s="16" t="s">
        <v>33</v>
      </c>
      <c r="G712" s="16">
        <v>1320</v>
      </c>
      <c r="H712" s="16">
        <v>3420</v>
      </c>
      <c r="I712" s="17" t="s">
        <v>398</v>
      </c>
      <c r="J712" s="19">
        <v>1675010</v>
      </c>
      <c r="K712" s="19">
        <v>1675010</v>
      </c>
      <c r="L712" s="19">
        <v>0</v>
      </c>
      <c r="M712" s="19">
        <v>0</v>
      </c>
      <c r="N712" s="19">
        <v>0</v>
      </c>
      <c r="O712" s="19">
        <v>1675010</v>
      </c>
      <c r="P712" s="19">
        <v>0</v>
      </c>
      <c r="Q712" s="19">
        <v>159320.42000000001</v>
      </c>
      <c r="R712" s="19">
        <v>0</v>
      </c>
      <c r="S712" s="19">
        <v>259434.58</v>
      </c>
      <c r="T712" s="19">
        <v>259434.58</v>
      </c>
      <c r="U712" s="19">
        <v>0</v>
      </c>
      <c r="V712" s="19">
        <v>1256255</v>
      </c>
      <c r="W712" s="19">
        <v>0</v>
      </c>
      <c r="X712" s="19">
        <v>1256255</v>
      </c>
      <c r="Y712" s="20">
        <f t="shared" si="40"/>
        <v>0.15488539172900459</v>
      </c>
      <c r="Z712" s="20">
        <f t="shared" si="41"/>
        <v>0.15488539172900459</v>
      </c>
      <c r="AA712" s="20">
        <f t="shared" si="42"/>
        <v>9.5116100799398223E-2</v>
      </c>
      <c r="AB712" s="21">
        <f t="shared" si="43"/>
        <v>0.25000149252840281</v>
      </c>
    </row>
    <row r="713" spans="1:28" ht="150" outlineLevel="2" x14ac:dyDescent="0.25">
      <c r="A713" s="15" t="s">
        <v>347</v>
      </c>
      <c r="B713" s="16" t="s">
        <v>288</v>
      </c>
      <c r="C713" s="16" t="s">
        <v>137</v>
      </c>
      <c r="D713" s="16" t="s">
        <v>282</v>
      </c>
      <c r="E713" s="16" t="s">
        <v>52</v>
      </c>
      <c r="F713" s="16" t="s">
        <v>33</v>
      </c>
      <c r="G713" s="16">
        <v>1320</v>
      </c>
      <c r="H713" s="16">
        <v>3420</v>
      </c>
      <c r="I713" s="17" t="s">
        <v>408</v>
      </c>
      <c r="J713" s="19">
        <v>19116155</v>
      </c>
      <c r="K713" s="19">
        <v>19116155</v>
      </c>
      <c r="L713" s="19">
        <v>0</v>
      </c>
      <c r="M713" s="19">
        <v>0</v>
      </c>
      <c r="N713" s="19">
        <v>0</v>
      </c>
      <c r="O713" s="19">
        <v>19116155</v>
      </c>
      <c r="P713" s="19">
        <v>0</v>
      </c>
      <c r="Q713" s="19">
        <v>0</v>
      </c>
      <c r="R713" s="19">
        <v>0</v>
      </c>
      <c r="S713" s="19">
        <v>4779039</v>
      </c>
      <c r="T713" s="19">
        <v>4779039</v>
      </c>
      <c r="U713" s="19">
        <v>0</v>
      </c>
      <c r="V713" s="19">
        <v>14337116</v>
      </c>
      <c r="W713" s="19">
        <v>0</v>
      </c>
      <c r="X713" s="19">
        <v>14337116</v>
      </c>
      <c r="Y713" s="20">
        <f t="shared" si="40"/>
        <v>0.25000001307794378</v>
      </c>
      <c r="Z713" s="20">
        <f t="shared" si="41"/>
        <v>0.25000001307794378</v>
      </c>
      <c r="AA713" s="20">
        <f t="shared" si="42"/>
        <v>0</v>
      </c>
      <c r="AB713" s="21">
        <f t="shared" si="43"/>
        <v>0.25000001307794378</v>
      </c>
    </row>
    <row r="714" spans="1:28" ht="105" outlineLevel="2" x14ac:dyDescent="0.25">
      <c r="A714" s="15" t="s">
        <v>347</v>
      </c>
      <c r="B714" s="16" t="s">
        <v>288</v>
      </c>
      <c r="C714" s="16" t="s">
        <v>137</v>
      </c>
      <c r="D714" s="16" t="s">
        <v>282</v>
      </c>
      <c r="E714" s="16" t="s">
        <v>140</v>
      </c>
      <c r="F714" s="16" t="s">
        <v>33</v>
      </c>
      <c r="G714" s="16">
        <v>1320</v>
      </c>
      <c r="H714" s="16">
        <v>3420</v>
      </c>
      <c r="I714" s="17" t="s">
        <v>409</v>
      </c>
      <c r="J714" s="19">
        <v>89509206</v>
      </c>
      <c r="K714" s="19">
        <v>89509206</v>
      </c>
      <c r="L714" s="19">
        <v>0</v>
      </c>
      <c r="M714" s="19">
        <v>0</v>
      </c>
      <c r="N714" s="19">
        <v>0</v>
      </c>
      <c r="O714" s="19">
        <v>89509206</v>
      </c>
      <c r="P714" s="19">
        <v>0</v>
      </c>
      <c r="Q714" s="19">
        <v>0</v>
      </c>
      <c r="R714" s="19">
        <v>0</v>
      </c>
      <c r="S714" s="19">
        <v>25574056</v>
      </c>
      <c r="T714" s="19">
        <v>25574056</v>
      </c>
      <c r="U714" s="19">
        <v>0</v>
      </c>
      <c r="V714" s="19">
        <v>63935150</v>
      </c>
      <c r="W714" s="19">
        <v>0</v>
      </c>
      <c r="X714" s="19">
        <v>63935150</v>
      </c>
      <c r="Y714" s="20">
        <f t="shared" si="40"/>
        <v>0.28571425379418514</v>
      </c>
      <c r="Z714" s="20">
        <f t="shared" si="41"/>
        <v>0.28571425379418514</v>
      </c>
      <c r="AA714" s="20">
        <f t="shared" si="42"/>
        <v>0</v>
      </c>
      <c r="AB714" s="21">
        <f t="shared" si="43"/>
        <v>0.28571425379418514</v>
      </c>
    </row>
    <row r="715" spans="1:28" ht="210" outlineLevel="2" x14ac:dyDescent="0.25">
      <c r="A715" s="15" t="s">
        <v>347</v>
      </c>
      <c r="B715" s="16" t="s">
        <v>442</v>
      </c>
      <c r="C715" s="16" t="s">
        <v>137</v>
      </c>
      <c r="D715" s="16" t="s">
        <v>282</v>
      </c>
      <c r="E715" s="16" t="s">
        <v>52</v>
      </c>
      <c r="F715" s="16" t="s">
        <v>33</v>
      </c>
      <c r="G715" s="16">
        <v>1320</v>
      </c>
      <c r="H715" s="16">
        <v>3480</v>
      </c>
      <c r="I715" s="17" t="s">
        <v>449</v>
      </c>
      <c r="J715" s="19">
        <v>14486025</v>
      </c>
      <c r="K715" s="19">
        <v>14486025</v>
      </c>
      <c r="L715" s="19">
        <v>0</v>
      </c>
      <c r="M715" s="19">
        <v>0</v>
      </c>
      <c r="N715" s="19">
        <v>0</v>
      </c>
      <c r="O715" s="19">
        <v>14486025</v>
      </c>
      <c r="P715" s="19">
        <v>0</v>
      </c>
      <c r="Q715" s="19">
        <v>0</v>
      </c>
      <c r="R715" s="19">
        <v>0</v>
      </c>
      <c r="S715" s="19">
        <v>3621507</v>
      </c>
      <c r="T715" s="19">
        <v>3621507</v>
      </c>
      <c r="U715" s="19">
        <v>0</v>
      </c>
      <c r="V715" s="19">
        <v>10864518</v>
      </c>
      <c r="W715" s="19">
        <v>0</v>
      </c>
      <c r="X715" s="19">
        <v>10864518</v>
      </c>
      <c r="Y715" s="20">
        <f t="shared" ref="Y715:Y765" si="44">IF($S715=0,0,$S715/$K715)</f>
        <v>0.25000005177403739</v>
      </c>
      <c r="Z715" s="20">
        <f t="shared" ref="Z715:Z765" si="45">IF($S715=0,0,$S715/$O715)</f>
        <v>0.25000005177403739</v>
      </c>
      <c r="AA715" s="20">
        <f t="shared" ref="AA715:AA765" si="46">((P715+Q715+R715)/(O715))</f>
        <v>0</v>
      </c>
      <c r="AB715" s="21">
        <f t="shared" ref="AB715:AB765" si="47">Z715+AA715</f>
        <v>0.25000005177403739</v>
      </c>
    </row>
    <row r="716" spans="1:28" outlineLevel="1" x14ac:dyDescent="0.25">
      <c r="A716" s="37"/>
      <c r="B716" s="37"/>
      <c r="C716" s="37"/>
      <c r="D716" s="45" t="s">
        <v>565</v>
      </c>
      <c r="E716" s="37"/>
      <c r="F716" s="37"/>
      <c r="G716" s="37"/>
      <c r="H716" s="37"/>
      <c r="I716" s="38"/>
      <c r="J716" s="39">
        <f>SUBTOTAL(9,J708:J715)</f>
        <v>446951961</v>
      </c>
      <c r="K716" s="40">
        <f>SUBTOTAL(9,K708:K715)</f>
        <v>446951961</v>
      </c>
      <c r="L716" s="40">
        <f>SUBTOTAL(9,L708:L715)</f>
        <v>0</v>
      </c>
      <c r="M716" s="40">
        <f>SUBTOTAL(9,M708:M715)</f>
        <v>0</v>
      </c>
      <c r="N716" s="40">
        <f>SUBTOTAL(9,N708:N715)</f>
        <v>0</v>
      </c>
      <c r="O716" s="40">
        <f>SUBTOTAL(9,O708:O715)</f>
        <v>446951961</v>
      </c>
      <c r="P716" s="40">
        <f>SUBTOTAL(9,P708:P715)</f>
        <v>0</v>
      </c>
      <c r="Q716" s="40">
        <f>SUBTOTAL(9,Q708:Q715)</f>
        <v>107913261.33</v>
      </c>
      <c r="R716" s="40">
        <f>SUBTOTAL(9,R708:R715)</f>
        <v>0</v>
      </c>
      <c r="S716" s="40">
        <f>SUBTOTAL(9,S708:S715)</f>
        <v>50896488.670000002</v>
      </c>
      <c r="T716" s="40">
        <f>SUBTOTAL(9,T708:T715)</f>
        <v>50896488.670000002</v>
      </c>
      <c r="U716" s="40">
        <f>SUBTOTAL(9,U708:U715)</f>
        <v>0</v>
      </c>
      <c r="V716" s="40">
        <f>SUBTOTAL(9,V708:V715)</f>
        <v>288142211</v>
      </c>
      <c r="W716" s="40">
        <f>SUBTOTAL(9,W708:W715)</f>
        <v>0</v>
      </c>
      <c r="X716" s="40">
        <f>SUBTOTAL(9,X708:X715)</f>
        <v>288142211</v>
      </c>
      <c r="Y716" s="41">
        <f t="shared" si="44"/>
        <v>0.11387462884406049</v>
      </c>
      <c r="Z716" s="41">
        <f t="shared" si="45"/>
        <v>0.11387462884406049</v>
      </c>
      <c r="AA716" s="41">
        <f t="shared" si="46"/>
        <v>0.24144263980531008</v>
      </c>
      <c r="AB716" s="41">
        <f t="shared" si="47"/>
        <v>0.35531726864937058</v>
      </c>
    </row>
    <row r="717" spans="1:28" ht="75" outlineLevel="2" x14ac:dyDescent="0.25">
      <c r="A717" s="15" t="s">
        <v>29</v>
      </c>
      <c r="B717" s="16" t="s">
        <v>30</v>
      </c>
      <c r="C717" s="16" t="s">
        <v>137</v>
      </c>
      <c r="D717" s="16" t="s">
        <v>176</v>
      </c>
      <c r="E717" s="16" t="s">
        <v>140</v>
      </c>
      <c r="F717" s="16" t="s">
        <v>33</v>
      </c>
      <c r="G717" s="16">
        <v>1320</v>
      </c>
      <c r="H717" s="16">
        <v>3480</v>
      </c>
      <c r="I717" s="17" t="s">
        <v>177</v>
      </c>
      <c r="J717" s="19">
        <v>156376000</v>
      </c>
      <c r="K717" s="19">
        <v>156376000</v>
      </c>
      <c r="L717" s="19">
        <v>0</v>
      </c>
      <c r="M717" s="19">
        <v>0</v>
      </c>
      <c r="N717" s="19">
        <v>0</v>
      </c>
      <c r="O717" s="19">
        <v>156376000</v>
      </c>
      <c r="P717" s="19">
        <v>0</v>
      </c>
      <c r="Q717" s="19">
        <v>0</v>
      </c>
      <c r="R717" s="19">
        <v>0</v>
      </c>
      <c r="S717" s="19">
        <v>39093999</v>
      </c>
      <c r="T717" s="19">
        <v>39093999</v>
      </c>
      <c r="U717" s="19">
        <v>0</v>
      </c>
      <c r="V717" s="19">
        <v>117282001</v>
      </c>
      <c r="W717" s="19">
        <v>0</v>
      </c>
      <c r="X717" s="19">
        <v>117282001</v>
      </c>
      <c r="Y717" s="20">
        <f t="shared" si="44"/>
        <v>0.24999999360515679</v>
      </c>
      <c r="Z717" s="20">
        <f t="shared" si="45"/>
        <v>0.24999999360515679</v>
      </c>
      <c r="AA717" s="20">
        <f t="shared" si="46"/>
        <v>0</v>
      </c>
      <c r="AB717" s="21">
        <f t="shared" si="47"/>
        <v>0.24999999360515679</v>
      </c>
    </row>
    <row r="718" spans="1:28" ht="75" outlineLevel="2" x14ac:dyDescent="0.25">
      <c r="A718" s="15" t="s">
        <v>29</v>
      </c>
      <c r="B718" s="16" t="s">
        <v>30</v>
      </c>
      <c r="C718" s="16" t="s">
        <v>137</v>
      </c>
      <c r="D718" s="16" t="s">
        <v>176</v>
      </c>
      <c r="E718" s="16" t="s">
        <v>142</v>
      </c>
      <c r="F718" s="16" t="s">
        <v>33</v>
      </c>
      <c r="G718" s="16">
        <v>1320</v>
      </c>
      <c r="H718" s="16">
        <v>3480</v>
      </c>
      <c r="I718" s="17" t="s">
        <v>178</v>
      </c>
      <c r="J718" s="19">
        <v>112000000</v>
      </c>
      <c r="K718" s="19">
        <v>112000000</v>
      </c>
      <c r="L718" s="19">
        <v>0</v>
      </c>
      <c r="M718" s="19">
        <v>0</v>
      </c>
      <c r="N718" s="19">
        <v>0</v>
      </c>
      <c r="O718" s="19">
        <v>112000000</v>
      </c>
      <c r="P718" s="19">
        <v>0</v>
      </c>
      <c r="Q718" s="19">
        <v>27999999</v>
      </c>
      <c r="R718" s="19">
        <v>0</v>
      </c>
      <c r="S718" s="19">
        <v>0</v>
      </c>
      <c r="T718" s="19">
        <v>0</v>
      </c>
      <c r="U718" s="19">
        <v>0</v>
      </c>
      <c r="V718" s="19">
        <v>84000001</v>
      </c>
      <c r="W718" s="19">
        <v>0</v>
      </c>
      <c r="X718" s="19">
        <v>84000001</v>
      </c>
      <c r="Y718" s="20">
        <f t="shared" si="44"/>
        <v>0</v>
      </c>
      <c r="Z718" s="20">
        <f t="shared" si="45"/>
        <v>0</v>
      </c>
      <c r="AA718" s="20">
        <f t="shared" si="46"/>
        <v>0.24999999107142856</v>
      </c>
      <c r="AB718" s="21">
        <f t="shared" si="47"/>
        <v>0.24999999107142856</v>
      </c>
    </row>
    <row r="719" spans="1:28" ht="409.5" outlineLevel="2" x14ac:dyDescent="0.25">
      <c r="A719" s="15" t="s">
        <v>347</v>
      </c>
      <c r="B719" s="16" t="s">
        <v>263</v>
      </c>
      <c r="C719" s="16" t="s">
        <v>137</v>
      </c>
      <c r="D719" s="16" t="s">
        <v>176</v>
      </c>
      <c r="E719" s="16" t="s">
        <v>52</v>
      </c>
      <c r="F719" s="16" t="s">
        <v>33</v>
      </c>
      <c r="G719" s="16">
        <v>1320</v>
      </c>
      <c r="H719" s="16">
        <v>3410</v>
      </c>
      <c r="I719" s="17" t="s">
        <v>359</v>
      </c>
      <c r="J719" s="19">
        <v>202281955</v>
      </c>
      <c r="K719" s="19">
        <v>202281955</v>
      </c>
      <c r="L719" s="19">
        <v>0</v>
      </c>
      <c r="M719" s="19">
        <v>0</v>
      </c>
      <c r="N719" s="19">
        <v>0</v>
      </c>
      <c r="O719" s="19">
        <v>202281955</v>
      </c>
      <c r="P719" s="19">
        <v>0</v>
      </c>
      <c r="Q719" s="19">
        <v>0</v>
      </c>
      <c r="R719" s="19">
        <v>0</v>
      </c>
      <c r="S719" s="19">
        <v>0</v>
      </c>
      <c r="T719" s="19">
        <v>0</v>
      </c>
      <c r="U719" s="19">
        <v>0</v>
      </c>
      <c r="V719" s="19">
        <v>202281955</v>
      </c>
      <c r="W719" s="19">
        <v>0</v>
      </c>
      <c r="X719" s="19">
        <v>202281955</v>
      </c>
      <c r="Y719" s="20">
        <f t="shared" si="44"/>
        <v>0</v>
      </c>
      <c r="Z719" s="20">
        <f t="shared" si="45"/>
        <v>0</v>
      </c>
      <c r="AA719" s="20">
        <f t="shared" si="46"/>
        <v>0</v>
      </c>
      <c r="AB719" s="21">
        <f t="shared" si="47"/>
        <v>0</v>
      </c>
    </row>
    <row r="720" spans="1:28" ht="409.5" outlineLevel="2" x14ac:dyDescent="0.25">
      <c r="A720" s="15" t="s">
        <v>347</v>
      </c>
      <c r="B720" s="16" t="s">
        <v>264</v>
      </c>
      <c r="C720" s="16" t="s">
        <v>137</v>
      </c>
      <c r="D720" s="16" t="s">
        <v>176</v>
      </c>
      <c r="E720" s="16" t="s">
        <v>52</v>
      </c>
      <c r="F720" s="16" t="s">
        <v>33</v>
      </c>
      <c r="G720" s="16">
        <v>1320</v>
      </c>
      <c r="H720" s="16">
        <v>3420</v>
      </c>
      <c r="I720" s="17" t="s">
        <v>399</v>
      </c>
      <c r="J720" s="19">
        <v>283912817</v>
      </c>
      <c r="K720" s="19">
        <v>283912817</v>
      </c>
      <c r="L720" s="19">
        <v>0</v>
      </c>
      <c r="M720" s="19">
        <v>0</v>
      </c>
      <c r="N720" s="19">
        <v>0</v>
      </c>
      <c r="O720" s="19">
        <v>283912817</v>
      </c>
      <c r="P720" s="19">
        <v>0</v>
      </c>
      <c r="Q720" s="19">
        <v>0</v>
      </c>
      <c r="R720" s="19">
        <v>0</v>
      </c>
      <c r="S720" s="19">
        <v>0</v>
      </c>
      <c r="T720" s="19">
        <v>0</v>
      </c>
      <c r="U720" s="19">
        <v>0</v>
      </c>
      <c r="V720" s="19">
        <v>283912817</v>
      </c>
      <c r="W720" s="19">
        <v>0</v>
      </c>
      <c r="X720" s="19">
        <v>283912817</v>
      </c>
      <c r="Y720" s="20">
        <f t="shared" si="44"/>
        <v>0</v>
      </c>
      <c r="Z720" s="20">
        <f t="shared" si="45"/>
        <v>0</v>
      </c>
      <c r="AA720" s="20">
        <f t="shared" si="46"/>
        <v>0</v>
      </c>
      <c r="AB720" s="21">
        <f t="shared" si="47"/>
        <v>0</v>
      </c>
    </row>
    <row r="721" spans="1:28" ht="90" outlineLevel="2" x14ac:dyDescent="0.25">
      <c r="A721" s="15" t="s">
        <v>347</v>
      </c>
      <c r="B721" s="16" t="s">
        <v>288</v>
      </c>
      <c r="C721" s="16" t="s">
        <v>137</v>
      </c>
      <c r="D721" s="16" t="s">
        <v>176</v>
      </c>
      <c r="E721" s="16" t="s">
        <v>52</v>
      </c>
      <c r="F721" s="16" t="s">
        <v>33</v>
      </c>
      <c r="G721" s="16">
        <v>1320</v>
      </c>
      <c r="H721" s="16">
        <v>3420</v>
      </c>
      <c r="I721" s="17" t="s">
        <v>410</v>
      </c>
      <c r="J721" s="19">
        <v>845494264</v>
      </c>
      <c r="K721" s="19">
        <v>845494264</v>
      </c>
      <c r="L721" s="19">
        <v>0</v>
      </c>
      <c r="M721" s="19">
        <v>0</v>
      </c>
      <c r="N721" s="19">
        <v>0</v>
      </c>
      <c r="O721" s="19">
        <v>845494264</v>
      </c>
      <c r="P721" s="19">
        <v>0</v>
      </c>
      <c r="Q721" s="19">
        <v>5588267.6699999999</v>
      </c>
      <c r="R721" s="19">
        <v>0</v>
      </c>
      <c r="S721" s="19">
        <v>189525792.33000001</v>
      </c>
      <c r="T721" s="19">
        <v>189525792.33000001</v>
      </c>
      <c r="U721" s="19">
        <v>0</v>
      </c>
      <c r="V721" s="19">
        <v>650380204</v>
      </c>
      <c r="W721" s="19">
        <v>0</v>
      </c>
      <c r="X721" s="19">
        <v>650380204</v>
      </c>
      <c r="Y721" s="20">
        <f t="shared" si="44"/>
        <v>0.22415976121867576</v>
      </c>
      <c r="Z721" s="20">
        <f t="shared" si="45"/>
        <v>0.22415976121867576</v>
      </c>
      <c r="AA721" s="20">
        <f t="shared" si="46"/>
        <v>6.6094684587948904E-3</v>
      </c>
      <c r="AB721" s="21">
        <f t="shared" si="47"/>
        <v>0.23076922967747066</v>
      </c>
    </row>
    <row r="722" spans="1:28" ht="90" outlineLevel="2" x14ac:dyDescent="0.25">
      <c r="A722" s="15" t="s">
        <v>347</v>
      </c>
      <c r="B722" s="16" t="s">
        <v>288</v>
      </c>
      <c r="C722" s="16" t="s">
        <v>137</v>
      </c>
      <c r="D722" s="16" t="s">
        <v>176</v>
      </c>
      <c r="E722" s="16" t="s">
        <v>140</v>
      </c>
      <c r="F722" s="16" t="s">
        <v>33</v>
      </c>
      <c r="G722" s="16">
        <v>1320</v>
      </c>
      <c r="H722" s="16">
        <v>3420</v>
      </c>
      <c r="I722" s="17" t="s">
        <v>411</v>
      </c>
      <c r="J722" s="19">
        <v>1698769408</v>
      </c>
      <c r="K722" s="19">
        <v>1698769408</v>
      </c>
      <c r="L722" s="19">
        <v>0</v>
      </c>
      <c r="M722" s="19">
        <v>-74100000</v>
      </c>
      <c r="N722" s="19">
        <v>0</v>
      </c>
      <c r="O722" s="19">
        <v>1624669408</v>
      </c>
      <c r="P722" s="19">
        <v>0</v>
      </c>
      <c r="Q722" s="19">
        <v>0</v>
      </c>
      <c r="R722" s="19">
        <v>0</v>
      </c>
      <c r="S722" s="19">
        <v>392023710</v>
      </c>
      <c r="T722" s="19">
        <v>392023710</v>
      </c>
      <c r="U722" s="19">
        <v>0</v>
      </c>
      <c r="V722" s="19">
        <v>1306745698</v>
      </c>
      <c r="W722" s="19">
        <v>0</v>
      </c>
      <c r="X722" s="19">
        <v>1232645698</v>
      </c>
      <c r="Y722" s="20">
        <f t="shared" si="44"/>
        <v>0.23076923104092065</v>
      </c>
      <c r="Z722" s="20">
        <f t="shared" si="45"/>
        <v>0.24129444923973112</v>
      </c>
      <c r="AA722" s="20">
        <f t="shared" si="46"/>
        <v>0</v>
      </c>
      <c r="AB722" s="21">
        <f t="shared" si="47"/>
        <v>0.24129444923973112</v>
      </c>
    </row>
    <row r="723" spans="1:28" ht="75" outlineLevel="2" x14ac:dyDescent="0.25">
      <c r="A723" s="15" t="s">
        <v>347</v>
      </c>
      <c r="B723" s="16" t="s">
        <v>288</v>
      </c>
      <c r="C723" s="16" t="s">
        <v>137</v>
      </c>
      <c r="D723" s="16" t="s">
        <v>176</v>
      </c>
      <c r="E723" s="16" t="s">
        <v>142</v>
      </c>
      <c r="F723" s="16" t="s">
        <v>33</v>
      </c>
      <c r="G723" s="16">
        <v>1320</v>
      </c>
      <c r="H723" s="16">
        <v>3420</v>
      </c>
      <c r="I723" s="17" t="s">
        <v>412</v>
      </c>
      <c r="J723" s="19">
        <v>88976124</v>
      </c>
      <c r="K723" s="19">
        <v>88976124</v>
      </c>
      <c r="L723" s="19">
        <v>0</v>
      </c>
      <c r="M723" s="19">
        <v>0</v>
      </c>
      <c r="N723" s="19">
        <v>0</v>
      </c>
      <c r="O723" s="19">
        <v>88976124</v>
      </c>
      <c r="P723" s="19">
        <v>0</v>
      </c>
      <c r="Q723" s="19">
        <v>8462929.0399999991</v>
      </c>
      <c r="R723" s="19">
        <v>0</v>
      </c>
      <c r="S723" s="19">
        <v>13781101.960000001</v>
      </c>
      <c r="T723" s="19">
        <v>13781101.960000001</v>
      </c>
      <c r="U723" s="19">
        <v>0</v>
      </c>
      <c r="V723" s="19">
        <v>66732093</v>
      </c>
      <c r="W723" s="19">
        <v>0</v>
      </c>
      <c r="X723" s="19">
        <v>66732093.000000007</v>
      </c>
      <c r="Y723" s="20">
        <f t="shared" si="44"/>
        <v>0.1548853932994429</v>
      </c>
      <c r="Z723" s="20">
        <f t="shared" si="45"/>
        <v>0.1548853932994429</v>
      </c>
      <c r="AA723" s="20">
        <f t="shared" si="46"/>
        <v>9.5114606700557103E-2</v>
      </c>
      <c r="AB723" s="21">
        <f t="shared" si="47"/>
        <v>0.25</v>
      </c>
    </row>
    <row r="724" spans="1:28" ht="75" outlineLevel="2" x14ac:dyDescent="0.25">
      <c r="A724" s="15" t="s">
        <v>347</v>
      </c>
      <c r="B724" s="16" t="s">
        <v>288</v>
      </c>
      <c r="C724" s="16" t="s">
        <v>137</v>
      </c>
      <c r="D724" s="16" t="s">
        <v>176</v>
      </c>
      <c r="E724" s="16" t="s">
        <v>396</v>
      </c>
      <c r="F724" s="16" t="s">
        <v>33</v>
      </c>
      <c r="G724" s="16">
        <v>1320</v>
      </c>
      <c r="H724" s="16">
        <v>3420</v>
      </c>
      <c r="I724" s="17" t="s">
        <v>413</v>
      </c>
      <c r="J724" s="19">
        <v>1954178</v>
      </c>
      <c r="K724" s="19">
        <v>1954178</v>
      </c>
      <c r="L724" s="19">
        <v>0</v>
      </c>
      <c r="M724" s="19">
        <v>0</v>
      </c>
      <c r="N724" s="19">
        <v>0</v>
      </c>
      <c r="O724" s="19">
        <v>1954178</v>
      </c>
      <c r="P724" s="19">
        <v>0</v>
      </c>
      <c r="Q724" s="19">
        <v>185873.37</v>
      </c>
      <c r="R724" s="19">
        <v>0</v>
      </c>
      <c r="S724" s="19">
        <v>302673.63</v>
      </c>
      <c r="T724" s="19">
        <v>302673.63</v>
      </c>
      <c r="U724" s="19">
        <v>0</v>
      </c>
      <c r="V724" s="19">
        <v>1465631</v>
      </c>
      <c r="W724" s="19">
        <v>0</v>
      </c>
      <c r="X724" s="19">
        <v>1465631</v>
      </c>
      <c r="Y724" s="20">
        <f t="shared" si="44"/>
        <v>0.15488539426807588</v>
      </c>
      <c r="Z724" s="20">
        <f t="shared" si="45"/>
        <v>0.15488539426807588</v>
      </c>
      <c r="AA724" s="20">
        <f t="shared" si="46"/>
        <v>9.5115885042201892E-2</v>
      </c>
      <c r="AB724" s="21">
        <f t="shared" si="47"/>
        <v>0.25000127931027777</v>
      </c>
    </row>
    <row r="725" spans="1:28" ht="195" outlineLevel="2" x14ac:dyDescent="0.25">
      <c r="A725" s="15" t="s">
        <v>347</v>
      </c>
      <c r="B725" s="16" t="s">
        <v>423</v>
      </c>
      <c r="C725" s="16" t="s">
        <v>137</v>
      </c>
      <c r="D725" s="16" t="s">
        <v>176</v>
      </c>
      <c r="E725" s="16" t="s">
        <v>140</v>
      </c>
      <c r="F725" s="16" t="s">
        <v>33</v>
      </c>
      <c r="G725" s="16">
        <v>1320</v>
      </c>
      <c r="H725" s="16">
        <v>3420</v>
      </c>
      <c r="I725" s="17" t="s">
        <v>440</v>
      </c>
      <c r="J725" s="19">
        <v>74100000</v>
      </c>
      <c r="K725" s="19">
        <v>74100000</v>
      </c>
      <c r="L725" s="19">
        <v>0</v>
      </c>
      <c r="M725" s="19">
        <v>74100000</v>
      </c>
      <c r="N725" s="19">
        <v>0</v>
      </c>
      <c r="O725" s="19">
        <v>148200000</v>
      </c>
      <c r="P725" s="19">
        <v>0</v>
      </c>
      <c r="Q725" s="19">
        <v>0</v>
      </c>
      <c r="R725" s="19">
        <v>0</v>
      </c>
      <c r="S725" s="19">
        <v>0</v>
      </c>
      <c r="T725" s="19">
        <v>0</v>
      </c>
      <c r="U725" s="19">
        <v>0</v>
      </c>
      <c r="V725" s="19">
        <v>74100000</v>
      </c>
      <c r="W725" s="19">
        <v>0</v>
      </c>
      <c r="X725" s="19">
        <v>148200000</v>
      </c>
      <c r="Y725" s="20">
        <f t="shared" si="44"/>
        <v>0</v>
      </c>
      <c r="Z725" s="20">
        <f t="shared" si="45"/>
        <v>0</v>
      </c>
      <c r="AA725" s="20">
        <f t="shared" si="46"/>
        <v>0</v>
      </c>
      <c r="AB725" s="21">
        <f t="shared" si="47"/>
        <v>0</v>
      </c>
    </row>
    <row r="726" spans="1:28" outlineLevel="1" x14ac:dyDescent="0.25">
      <c r="A726" s="37"/>
      <c r="B726" s="37"/>
      <c r="C726" s="37"/>
      <c r="D726" s="45" t="s">
        <v>566</v>
      </c>
      <c r="E726" s="37"/>
      <c r="F726" s="37"/>
      <c r="G726" s="37"/>
      <c r="H726" s="37"/>
      <c r="I726" s="38"/>
      <c r="J726" s="39">
        <f>SUBTOTAL(9,J717:J725)</f>
        <v>3463864746</v>
      </c>
      <c r="K726" s="40">
        <f>SUBTOTAL(9,K717:K725)</f>
        <v>3463864746</v>
      </c>
      <c r="L726" s="40">
        <f>SUBTOTAL(9,L717:L725)</f>
        <v>0</v>
      </c>
      <c r="M726" s="40">
        <f>SUBTOTAL(9,M717:M725)</f>
        <v>0</v>
      </c>
      <c r="N726" s="40">
        <f>SUBTOTAL(9,N717:N725)</f>
        <v>0</v>
      </c>
      <c r="O726" s="40">
        <f>SUBTOTAL(9,O717:O725)</f>
        <v>3463864746</v>
      </c>
      <c r="P726" s="40">
        <f>SUBTOTAL(9,P717:P725)</f>
        <v>0</v>
      </c>
      <c r="Q726" s="40">
        <f>SUBTOTAL(9,Q717:Q725)</f>
        <v>42237069.079999998</v>
      </c>
      <c r="R726" s="40">
        <f>SUBTOTAL(9,R717:R725)</f>
        <v>0</v>
      </c>
      <c r="S726" s="40">
        <f>SUBTOTAL(9,S717:S725)</f>
        <v>634727276.92000008</v>
      </c>
      <c r="T726" s="40">
        <f>SUBTOTAL(9,T717:T725)</f>
        <v>634727276.92000008</v>
      </c>
      <c r="U726" s="40">
        <f>SUBTOTAL(9,U717:U725)</f>
        <v>0</v>
      </c>
      <c r="V726" s="40">
        <f>SUBTOTAL(9,V717:V725)</f>
        <v>2786900400</v>
      </c>
      <c r="W726" s="40">
        <f>SUBTOTAL(9,W717:W725)</f>
        <v>0</v>
      </c>
      <c r="X726" s="40">
        <f>SUBTOTAL(9,X717:X725)</f>
        <v>2786900400</v>
      </c>
      <c r="Y726" s="41">
        <f t="shared" si="44"/>
        <v>0.18324251189454499</v>
      </c>
      <c r="Z726" s="41">
        <f t="shared" si="45"/>
        <v>0.18324251189454499</v>
      </c>
      <c r="AA726" s="41">
        <f t="shared" si="46"/>
        <v>1.2193625380082897E-2</v>
      </c>
      <c r="AB726" s="41">
        <f t="shared" si="47"/>
        <v>0.19543613727462789</v>
      </c>
    </row>
    <row r="727" spans="1:28" ht="120" outlineLevel="2" x14ac:dyDescent="0.25">
      <c r="A727" s="15" t="s">
        <v>198</v>
      </c>
      <c r="B727" s="16" t="s">
        <v>30</v>
      </c>
      <c r="C727" s="16" t="s">
        <v>137</v>
      </c>
      <c r="D727" s="16" t="s">
        <v>259</v>
      </c>
      <c r="E727" s="16"/>
      <c r="F727" s="16" t="s">
        <v>33</v>
      </c>
      <c r="G727" s="16">
        <v>1320</v>
      </c>
      <c r="H727" s="16">
        <v>3480</v>
      </c>
      <c r="I727" s="17" t="s">
        <v>260</v>
      </c>
      <c r="J727" s="19">
        <v>1089079996</v>
      </c>
      <c r="K727" s="19">
        <v>1089079996</v>
      </c>
      <c r="L727" s="19">
        <v>0</v>
      </c>
      <c r="M727" s="19">
        <v>0</v>
      </c>
      <c r="N727" s="19">
        <v>0</v>
      </c>
      <c r="O727" s="19">
        <v>1089079996</v>
      </c>
      <c r="P727" s="19">
        <v>0</v>
      </c>
      <c r="Q727" s="19">
        <v>240342396.22</v>
      </c>
      <c r="R727" s="19">
        <v>0</v>
      </c>
      <c r="S727" s="19">
        <v>65146008.780000001</v>
      </c>
      <c r="T727" s="19">
        <v>58537769.93</v>
      </c>
      <c r="U727" s="19">
        <v>0</v>
      </c>
      <c r="V727" s="19">
        <v>783591591</v>
      </c>
      <c r="W727" s="19">
        <v>0</v>
      </c>
      <c r="X727" s="19">
        <v>783591591</v>
      </c>
      <c r="Y727" s="20">
        <f t="shared" si="44"/>
        <v>5.9817468890503801E-2</v>
      </c>
      <c r="Z727" s="20">
        <f t="shared" si="45"/>
        <v>5.9817468890503801E-2</v>
      </c>
      <c r="AA727" s="20">
        <f t="shared" si="46"/>
        <v>0.22068387731180034</v>
      </c>
      <c r="AB727" s="21">
        <f t="shared" si="47"/>
        <v>0.28050134620230416</v>
      </c>
    </row>
    <row r="728" spans="1:28" ht="135" outlineLevel="2" x14ac:dyDescent="0.25">
      <c r="A728" s="15" t="s">
        <v>262</v>
      </c>
      <c r="B728" s="16" t="s">
        <v>288</v>
      </c>
      <c r="C728" s="16" t="s">
        <v>137</v>
      </c>
      <c r="D728" s="16" t="s">
        <v>259</v>
      </c>
      <c r="E728" s="16"/>
      <c r="F728" s="16" t="s">
        <v>33</v>
      </c>
      <c r="G728" s="16">
        <v>1320</v>
      </c>
      <c r="H728" s="16">
        <v>3480</v>
      </c>
      <c r="I728" s="17" t="s">
        <v>292</v>
      </c>
      <c r="J728" s="19">
        <v>10000000</v>
      </c>
      <c r="K728" s="19">
        <v>10000000</v>
      </c>
      <c r="L728" s="19">
        <v>0</v>
      </c>
      <c r="M728" s="19">
        <v>0</v>
      </c>
      <c r="N728" s="19">
        <v>0</v>
      </c>
      <c r="O728" s="19">
        <v>10000000</v>
      </c>
      <c r="P728" s="19">
        <v>0</v>
      </c>
      <c r="Q728" s="19">
        <v>0</v>
      </c>
      <c r="R728" s="19">
        <v>0</v>
      </c>
      <c r="S728" s="19">
        <v>0</v>
      </c>
      <c r="T728" s="19">
        <v>0</v>
      </c>
      <c r="U728" s="19">
        <v>2500000</v>
      </c>
      <c r="V728" s="19">
        <v>10000000</v>
      </c>
      <c r="W728" s="19">
        <v>0</v>
      </c>
      <c r="X728" s="19">
        <v>10000000</v>
      </c>
      <c r="Y728" s="20">
        <f t="shared" si="44"/>
        <v>0</v>
      </c>
      <c r="Z728" s="20">
        <f t="shared" si="45"/>
        <v>0</v>
      </c>
      <c r="AA728" s="20">
        <f t="shared" si="46"/>
        <v>0</v>
      </c>
      <c r="AB728" s="21">
        <f t="shared" si="47"/>
        <v>0</v>
      </c>
    </row>
    <row r="729" spans="1:28" ht="105" outlineLevel="2" x14ac:dyDescent="0.25">
      <c r="A729" s="15" t="s">
        <v>317</v>
      </c>
      <c r="B729" s="16" t="s">
        <v>30</v>
      </c>
      <c r="C729" s="16" t="s">
        <v>137</v>
      </c>
      <c r="D729" s="16" t="s">
        <v>259</v>
      </c>
      <c r="E729" s="16"/>
      <c r="F729" s="16" t="s">
        <v>33</v>
      </c>
      <c r="G729" s="16">
        <v>1320</v>
      </c>
      <c r="H729" s="16">
        <v>3460</v>
      </c>
      <c r="I729" s="17" t="s">
        <v>342</v>
      </c>
      <c r="J729" s="19">
        <v>0</v>
      </c>
      <c r="K729" s="19">
        <v>12193368.380000001</v>
      </c>
      <c r="L729" s="19">
        <v>0</v>
      </c>
      <c r="M729" s="19">
        <v>0</v>
      </c>
      <c r="N729" s="19">
        <v>0</v>
      </c>
      <c r="O729" s="19">
        <v>12193368.380000001</v>
      </c>
      <c r="P729" s="19">
        <v>0</v>
      </c>
      <c r="Q729" s="19">
        <v>0</v>
      </c>
      <c r="R729" s="19">
        <v>0</v>
      </c>
      <c r="S729" s="19">
        <v>12193368.380000001</v>
      </c>
      <c r="T729" s="19">
        <v>12193368.380000001</v>
      </c>
      <c r="U729" s="19">
        <v>0</v>
      </c>
      <c r="V729" s="19">
        <v>0</v>
      </c>
      <c r="W729" s="19">
        <v>0</v>
      </c>
      <c r="X729" s="19">
        <v>0</v>
      </c>
      <c r="Y729" s="20">
        <f t="shared" si="44"/>
        <v>1</v>
      </c>
      <c r="Z729" s="20">
        <f t="shared" si="45"/>
        <v>1</v>
      </c>
      <c r="AA729" s="20">
        <f t="shared" si="46"/>
        <v>0</v>
      </c>
      <c r="AB729" s="21">
        <f t="shared" si="47"/>
        <v>1</v>
      </c>
    </row>
    <row r="730" spans="1:28" outlineLevel="1" x14ac:dyDescent="0.25">
      <c r="A730" s="37"/>
      <c r="B730" s="37"/>
      <c r="C730" s="37"/>
      <c r="D730" s="45" t="s">
        <v>567</v>
      </c>
      <c r="E730" s="37"/>
      <c r="F730" s="37"/>
      <c r="G730" s="37"/>
      <c r="H730" s="37"/>
      <c r="I730" s="38"/>
      <c r="J730" s="39">
        <f>SUBTOTAL(9,J727:J729)</f>
        <v>1099079996</v>
      </c>
      <c r="K730" s="40">
        <f>SUBTOTAL(9,K727:K729)</f>
        <v>1111273364.3800001</v>
      </c>
      <c r="L730" s="40">
        <f>SUBTOTAL(9,L727:L729)</f>
        <v>0</v>
      </c>
      <c r="M730" s="40">
        <f>SUBTOTAL(9,M727:M729)</f>
        <v>0</v>
      </c>
      <c r="N730" s="40">
        <f>SUBTOTAL(9,N727:N729)</f>
        <v>0</v>
      </c>
      <c r="O730" s="40">
        <f>SUBTOTAL(9,O727:O729)</f>
        <v>1111273364.3800001</v>
      </c>
      <c r="P730" s="40">
        <f>SUBTOTAL(9,P727:P729)</f>
        <v>0</v>
      </c>
      <c r="Q730" s="40">
        <f>SUBTOTAL(9,Q727:Q729)</f>
        <v>240342396.22</v>
      </c>
      <c r="R730" s="40">
        <f>SUBTOTAL(9,R727:R729)</f>
        <v>0</v>
      </c>
      <c r="S730" s="40">
        <f>SUBTOTAL(9,S727:S729)</f>
        <v>77339377.159999996</v>
      </c>
      <c r="T730" s="40">
        <f>SUBTOTAL(9,T727:T729)</f>
        <v>70731138.310000002</v>
      </c>
      <c r="U730" s="40">
        <f>SUBTOTAL(9,U727:U729)</f>
        <v>2500000</v>
      </c>
      <c r="V730" s="40">
        <f>SUBTOTAL(9,V727:V729)</f>
        <v>793591591</v>
      </c>
      <c r="W730" s="40">
        <f>SUBTOTAL(9,W727:W729)</f>
        <v>0</v>
      </c>
      <c r="X730" s="40">
        <f>SUBTOTAL(9,X727:X729)</f>
        <v>793591591</v>
      </c>
      <c r="Y730" s="41">
        <f t="shared" si="44"/>
        <v>6.9595276588986774E-2</v>
      </c>
      <c r="Z730" s="41">
        <f t="shared" si="45"/>
        <v>6.9595276588986774E-2</v>
      </c>
      <c r="AA730" s="41">
        <f t="shared" si="46"/>
        <v>0.2162765741749704</v>
      </c>
      <c r="AB730" s="41">
        <f t="shared" si="47"/>
        <v>0.28587185076395716</v>
      </c>
    </row>
    <row r="731" spans="1:28" outlineLevel="2" x14ac:dyDescent="0.25">
      <c r="A731" s="15" t="s">
        <v>347</v>
      </c>
      <c r="B731" s="16" t="s">
        <v>263</v>
      </c>
      <c r="C731" s="16" t="s">
        <v>137</v>
      </c>
      <c r="D731" s="16" t="s">
        <v>360</v>
      </c>
      <c r="E731" s="16"/>
      <c r="F731" s="16" t="s">
        <v>33</v>
      </c>
      <c r="G731" s="16">
        <v>1320</v>
      </c>
      <c r="H731" s="16">
        <v>3410</v>
      </c>
      <c r="I731" s="17" t="s">
        <v>361</v>
      </c>
      <c r="J731" s="18">
        <v>7000000</v>
      </c>
      <c r="K731" s="19">
        <v>7000000</v>
      </c>
      <c r="L731" s="19">
        <v>0</v>
      </c>
      <c r="M731" s="19">
        <v>0</v>
      </c>
      <c r="N731" s="19">
        <v>0</v>
      </c>
      <c r="O731" s="19">
        <v>7000000</v>
      </c>
      <c r="P731" s="19">
        <v>0</v>
      </c>
      <c r="Q731" s="19">
        <v>1400000</v>
      </c>
      <c r="R731" s="19">
        <v>0</v>
      </c>
      <c r="S731" s="19">
        <v>0</v>
      </c>
      <c r="T731" s="19">
        <v>0</v>
      </c>
      <c r="U731" s="19">
        <v>0</v>
      </c>
      <c r="V731" s="19">
        <v>5600000</v>
      </c>
      <c r="W731" s="19">
        <v>0</v>
      </c>
      <c r="X731" s="19">
        <v>5600000</v>
      </c>
      <c r="Y731" s="20">
        <f t="shared" si="44"/>
        <v>0</v>
      </c>
      <c r="Z731" s="20">
        <f t="shared" si="45"/>
        <v>0</v>
      </c>
      <c r="AA731" s="20">
        <f t="shared" si="46"/>
        <v>0.2</v>
      </c>
      <c r="AB731" s="21">
        <f t="shared" si="47"/>
        <v>0.2</v>
      </c>
    </row>
    <row r="732" spans="1:28" outlineLevel="2" x14ac:dyDescent="0.25">
      <c r="A732" s="15" t="s">
        <v>347</v>
      </c>
      <c r="B732" s="16" t="s">
        <v>264</v>
      </c>
      <c r="C732" s="16" t="s">
        <v>137</v>
      </c>
      <c r="D732" s="16" t="s">
        <v>360</v>
      </c>
      <c r="E732" s="16"/>
      <c r="F732" s="16" t="s">
        <v>33</v>
      </c>
      <c r="G732" s="16">
        <v>1320</v>
      </c>
      <c r="H732" s="16">
        <v>3420</v>
      </c>
      <c r="I732" s="17" t="s">
        <v>361</v>
      </c>
      <c r="J732" s="18">
        <v>4000000</v>
      </c>
      <c r="K732" s="19">
        <v>4000000</v>
      </c>
      <c r="L732" s="19">
        <v>0</v>
      </c>
      <c r="M732" s="19">
        <v>0</v>
      </c>
      <c r="N732" s="19">
        <v>0</v>
      </c>
      <c r="O732" s="19">
        <v>4000000</v>
      </c>
      <c r="P732" s="19">
        <v>0</v>
      </c>
      <c r="Q732" s="19">
        <v>800000</v>
      </c>
      <c r="R732" s="19">
        <v>0</v>
      </c>
      <c r="S732" s="19">
        <v>0</v>
      </c>
      <c r="T732" s="19">
        <v>0</v>
      </c>
      <c r="U732" s="19">
        <v>0</v>
      </c>
      <c r="V732" s="19">
        <v>3200000</v>
      </c>
      <c r="W732" s="19">
        <v>0</v>
      </c>
      <c r="X732" s="19">
        <v>3200000</v>
      </c>
      <c r="Y732" s="20">
        <f t="shared" si="44"/>
        <v>0</v>
      </c>
      <c r="Z732" s="20">
        <f t="shared" si="45"/>
        <v>0</v>
      </c>
      <c r="AA732" s="20">
        <f t="shared" si="46"/>
        <v>0.2</v>
      </c>
      <c r="AB732" s="21">
        <f t="shared" si="47"/>
        <v>0.2</v>
      </c>
    </row>
    <row r="733" spans="1:28" ht="60" outlineLevel="2" x14ac:dyDescent="0.25">
      <c r="A733" s="15" t="s">
        <v>347</v>
      </c>
      <c r="B733" s="16" t="s">
        <v>288</v>
      </c>
      <c r="C733" s="16" t="s">
        <v>137</v>
      </c>
      <c r="D733" s="16" t="s">
        <v>360</v>
      </c>
      <c r="E733" s="16"/>
      <c r="F733" s="16" t="s">
        <v>33</v>
      </c>
      <c r="G733" s="16">
        <v>1320</v>
      </c>
      <c r="H733" s="16">
        <v>3420</v>
      </c>
      <c r="I733" s="17" t="s">
        <v>414</v>
      </c>
      <c r="J733" s="18">
        <v>2500000</v>
      </c>
      <c r="K733" s="19">
        <v>2500000</v>
      </c>
      <c r="L733" s="19">
        <v>0</v>
      </c>
      <c r="M733" s="19">
        <v>0</v>
      </c>
      <c r="N733" s="19">
        <v>0</v>
      </c>
      <c r="O733" s="19">
        <v>2500000</v>
      </c>
      <c r="P733" s="19">
        <v>0</v>
      </c>
      <c r="Q733" s="19">
        <v>500000</v>
      </c>
      <c r="R733" s="19">
        <v>0</v>
      </c>
      <c r="S733" s="19">
        <v>0</v>
      </c>
      <c r="T733" s="19">
        <v>0</v>
      </c>
      <c r="U733" s="19">
        <v>0</v>
      </c>
      <c r="V733" s="19">
        <v>2000000</v>
      </c>
      <c r="W733" s="19">
        <v>0</v>
      </c>
      <c r="X733" s="19">
        <v>2000000</v>
      </c>
      <c r="Y733" s="20">
        <f t="shared" si="44"/>
        <v>0</v>
      </c>
      <c r="Z733" s="20">
        <f t="shared" si="45"/>
        <v>0</v>
      </c>
      <c r="AA733" s="20">
        <f t="shared" si="46"/>
        <v>0.2</v>
      </c>
      <c r="AB733" s="21">
        <f t="shared" si="47"/>
        <v>0.2</v>
      </c>
    </row>
    <row r="734" spans="1:28" ht="60" outlineLevel="2" x14ac:dyDescent="0.25">
      <c r="A734" s="15" t="s">
        <v>347</v>
      </c>
      <c r="B734" s="16" t="s">
        <v>423</v>
      </c>
      <c r="C734" s="16" t="s">
        <v>137</v>
      </c>
      <c r="D734" s="16" t="s">
        <v>360</v>
      </c>
      <c r="E734" s="16"/>
      <c r="F734" s="16" t="s">
        <v>33</v>
      </c>
      <c r="G734" s="16">
        <v>1320</v>
      </c>
      <c r="H734" s="16">
        <v>3480</v>
      </c>
      <c r="I734" s="17" t="s">
        <v>414</v>
      </c>
      <c r="J734" s="18">
        <v>4000000</v>
      </c>
      <c r="K734" s="19">
        <v>4000000</v>
      </c>
      <c r="L734" s="19">
        <v>0</v>
      </c>
      <c r="M734" s="19">
        <v>0</v>
      </c>
      <c r="N734" s="19">
        <v>0</v>
      </c>
      <c r="O734" s="19">
        <v>4000000</v>
      </c>
      <c r="P734" s="19">
        <v>0</v>
      </c>
      <c r="Q734" s="19">
        <v>800000</v>
      </c>
      <c r="R734" s="19">
        <v>0</v>
      </c>
      <c r="S734" s="19">
        <v>0</v>
      </c>
      <c r="T734" s="19">
        <v>0</v>
      </c>
      <c r="U734" s="19">
        <v>0</v>
      </c>
      <c r="V734" s="19">
        <v>3200000</v>
      </c>
      <c r="W734" s="19">
        <v>0</v>
      </c>
      <c r="X734" s="19">
        <v>3200000</v>
      </c>
      <c r="Y734" s="20">
        <f t="shared" si="44"/>
        <v>0</v>
      </c>
      <c r="Z734" s="20">
        <f t="shared" si="45"/>
        <v>0</v>
      </c>
      <c r="AA734" s="20">
        <f t="shared" si="46"/>
        <v>0.2</v>
      </c>
      <c r="AB734" s="21">
        <f t="shared" si="47"/>
        <v>0.2</v>
      </c>
    </row>
    <row r="735" spans="1:28" ht="60" outlineLevel="2" x14ac:dyDescent="0.25">
      <c r="A735" s="15" t="s">
        <v>347</v>
      </c>
      <c r="B735" s="16" t="s">
        <v>442</v>
      </c>
      <c r="C735" s="16" t="s">
        <v>137</v>
      </c>
      <c r="D735" s="16" t="s">
        <v>360</v>
      </c>
      <c r="E735" s="16"/>
      <c r="F735" s="16" t="s">
        <v>33</v>
      </c>
      <c r="G735" s="16">
        <v>1320</v>
      </c>
      <c r="H735" s="16">
        <v>3480</v>
      </c>
      <c r="I735" s="17" t="s">
        <v>414</v>
      </c>
      <c r="J735" s="18">
        <v>2500000</v>
      </c>
      <c r="K735" s="19">
        <v>2500000</v>
      </c>
      <c r="L735" s="19">
        <v>0</v>
      </c>
      <c r="M735" s="19">
        <v>0</v>
      </c>
      <c r="N735" s="19">
        <v>0</v>
      </c>
      <c r="O735" s="19">
        <v>2500000</v>
      </c>
      <c r="P735" s="19">
        <v>0</v>
      </c>
      <c r="Q735" s="19">
        <v>500000</v>
      </c>
      <c r="R735" s="19">
        <v>0</v>
      </c>
      <c r="S735" s="19">
        <v>0</v>
      </c>
      <c r="T735" s="19">
        <v>0</v>
      </c>
      <c r="U735" s="19">
        <v>0</v>
      </c>
      <c r="V735" s="19">
        <v>2000000</v>
      </c>
      <c r="W735" s="19">
        <v>0</v>
      </c>
      <c r="X735" s="19">
        <v>2000000</v>
      </c>
      <c r="Y735" s="20">
        <f t="shared" si="44"/>
        <v>0</v>
      </c>
      <c r="Z735" s="20">
        <f t="shared" si="45"/>
        <v>0</v>
      </c>
      <c r="AA735" s="20">
        <f t="shared" si="46"/>
        <v>0.2</v>
      </c>
      <c r="AB735" s="21">
        <f t="shared" si="47"/>
        <v>0.2</v>
      </c>
    </row>
    <row r="736" spans="1:28" outlineLevel="1" x14ac:dyDescent="0.25">
      <c r="A736" s="37"/>
      <c r="B736" s="37"/>
      <c r="C736" s="37"/>
      <c r="D736" s="45" t="s">
        <v>568</v>
      </c>
      <c r="E736" s="37"/>
      <c r="F736" s="37"/>
      <c r="G736" s="37"/>
      <c r="H736" s="37"/>
      <c r="I736" s="38"/>
      <c r="J736" s="39">
        <f>SUBTOTAL(9,J731:J735)</f>
        <v>20000000</v>
      </c>
      <c r="K736" s="40">
        <f>SUBTOTAL(9,K731:K735)</f>
        <v>20000000</v>
      </c>
      <c r="L736" s="40">
        <f>SUBTOTAL(9,L731:L735)</f>
        <v>0</v>
      </c>
      <c r="M736" s="40">
        <f>SUBTOTAL(9,M731:M735)</f>
        <v>0</v>
      </c>
      <c r="N736" s="40">
        <f>SUBTOTAL(9,N731:N735)</f>
        <v>0</v>
      </c>
      <c r="O736" s="40">
        <f>SUBTOTAL(9,O731:O735)</f>
        <v>20000000</v>
      </c>
      <c r="P736" s="40">
        <f>SUBTOTAL(9,P731:P735)</f>
        <v>0</v>
      </c>
      <c r="Q736" s="40">
        <f>SUBTOTAL(9,Q731:Q735)</f>
        <v>4000000</v>
      </c>
      <c r="R736" s="40">
        <f>SUBTOTAL(9,R731:R735)</f>
        <v>0</v>
      </c>
      <c r="S736" s="40">
        <f>SUBTOTAL(9,S731:S735)</f>
        <v>0</v>
      </c>
      <c r="T736" s="40">
        <f>SUBTOTAL(9,T731:T735)</f>
        <v>0</v>
      </c>
      <c r="U736" s="40">
        <f>SUBTOTAL(9,U731:U735)</f>
        <v>0</v>
      </c>
      <c r="V736" s="40">
        <f>SUBTOTAL(9,V731:V735)</f>
        <v>16000000</v>
      </c>
      <c r="W736" s="40">
        <f>SUBTOTAL(9,W731:W735)</f>
        <v>0</v>
      </c>
      <c r="X736" s="40">
        <f>SUBTOTAL(9,X731:X735)</f>
        <v>16000000</v>
      </c>
      <c r="Y736" s="41">
        <f t="shared" si="44"/>
        <v>0</v>
      </c>
      <c r="Z736" s="41">
        <f t="shared" si="45"/>
        <v>0</v>
      </c>
      <c r="AA736" s="41">
        <f t="shared" si="46"/>
        <v>0.2</v>
      </c>
      <c r="AB736" s="41">
        <f t="shared" si="47"/>
        <v>0.2</v>
      </c>
    </row>
    <row r="737" spans="1:28" ht="135" outlineLevel="2" x14ac:dyDescent="0.25">
      <c r="A737" s="15" t="s">
        <v>29</v>
      </c>
      <c r="B737" s="16" t="s">
        <v>30</v>
      </c>
      <c r="C737" s="16" t="s">
        <v>137</v>
      </c>
      <c r="D737" s="16" t="s">
        <v>179</v>
      </c>
      <c r="E737" s="16" t="s">
        <v>180</v>
      </c>
      <c r="F737" s="16" t="s">
        <v>33</v>
      </c>
      <c r="G737" s="16">
        <v>1330</v>
      </c>
      <c r="H737" s="16">
        <v>3480</v>
      </c>
      <c r="I737" s="17" t="s">
        <v>181</v>
      </c>
      <c r="J737" s="18">
        <v>18060000</v>
      </c>
      <c r="K737" s="19">
        <v>18060000</v>
      </c>
      <c r="L737" s="19">
        <v>0</v>
      </c>
      <c r="M737" s="19">
        <v>0</v>
      </c>
      <c r="N737" s="19">
        <v>0</v>
      </c>
      <c r="O737" s="19">
        <v>18060000</v>
      </c>
      <c r="P737" s="19">
        <v>0</v>
      </c>
      <c r="Q737" s="19">
        <v>636700</v>
      </c>
      <c r="R737" s="19">
        <v>0</v>
      </c>
      <c r="S737" s="19">
        <v>3878300</v>
      </c>
      <c r="T737" s="19">
        <v>3878300</v>
      </c>
      <c r="U737" s="19">
        <v>0</v>
      </c>
      <c r="V737" s="19">
        <v>13545000</v>
      </c>
      <c r="W737" s="19">
        <v>0</v>
      </c>
      <c r="X737" s="19">
        <v>13545000</v>
      </c>
      <c r="Y737" s="20">
        <f t="shared" si="44"/>
        <v>0.2147452934662237</v>
      </c>
      <c r="Z737" s="20">
        <f t="shared" si="45"/>
        <v>0.2147452934662237</v>
      </c>
      <c r="AA737" s="20">
        <f t="shared" si="46"/>
        <v>3.5254706533776305E-2</v>
      </c>
      <c r="AB737" s="21">
        <f t="shared" si="47"/>
        <v>0.25</v>
      </c>
    </row>
    <row r="738" spans="1:28" ht="90" outlineLevel="2" x14ac:dyDescent="0.25">
      <c r="A738" s="15" t="s">
        <v>29</v>
      </c>
      <c r="B738" s="16" t="s">
        <v>30</v>
      </c>
      <c r="C738" s="16" t="s">
        <v>137</v>
      </c>
      <c r="D738" s="16" t="s">
        <v>179</v>
      </c>
      <c r="E738" s="16" t="s">
        <v>182</v>
      </c>
      <c r="F738" s="16" t="s">
        <v>33</v>
      </c>
      <c r="G738" s="16">
        <v>1330</v>
      </c>
      <c r="H738" s="16">
        <v>3480</v>
      </c>
      <c r="I738" s="17" t="s">
        <v>183</v>
      </c>
      <c r="J738" s="18">
        <v>142542183</v>
      </c>
      <c r="K738" s="19">
        <v>142542183</v>
      </c>
      <c r="L738" s="19">
        <v>0</v>
      </c>
      <c r="M738" s="19">
        <v>3559863</v>
      </c>
      <c r="N738" s="19">
        <v>0</v>
      </c>
      <c r="O738" s="19">
        <v>146102046</v>
      </c>
      <c r="P738" s="19">
        <v>0</v>
      </c>
      <c r="Q738" s="19">
        <v>21582838.199999999</v>
      </c>
      <c r="R738" s="19">
        <v>0</v>
      </c>
      <c r="S738" s="19">
        <v>120959344.8</v>
      </c>
      <c r="T738" s="19">
        <v>120959344.8</v>
      </c>
      <c r="U738" s="19">
        <v>0</v>
      </c>
      <c r="V738" s="19">
        <v>0</v>
      </c>
      <c r="W738" s="19">
        <v>0</v>
      </c>
      <c r="X738" s="19">
        <v>3559863</v>
      </c>
      <c r="Y738" s="20">
        <f t="shared" si="44"/>
        <v>0.84858630795629109</v>
      </c>
      <c r="Z738" s="20">
        <f t="shared" si="45"/>
        <v>0.82790999928912701</v>
      </c>
      <c r="AA738" s="20">
        <f t="shared" si="46"/>
        <v>0.14772440763765896</v>
      </c>
      <c r="AB738" s="21">
        <f t="shared" si="47"/>
        <v>0.97563440692678594</v>
      </c>
    </row>
    <row r="739" spans="1:28" ht="90" outlineLevel="2" x14ac:dyDescent="0.25">
      <c r="A739" s="15" t="s">
        <v>29</v>
      </c>
      <c r="B739" s="16" t="s">
        <v>30</v>
      </c>
      <c r="C739" s="16" t="s">
        <v>137</v>
      </c>
      <c r="D739" s="16" t="s">
        <v>179</v>
      </c>
      <c r="E739" s="16" t="s">
        <v>184</v>
      </c>
      <c r="F739" s="16" t="s">
        <v>33</v>
      </c>
      <c r="G739" s="16">
        <v>1330</v>
      </c>
      <c r="H739" s="16">
        <v>3480</v>
      </c>
      <c r="I739" s="17" t="s">
        <v>185</v>
      </c>
      <c r="J739" s="18">
        <v>99330000</v>
      </c>
      <c r="K739" s="19">
        <v>99330000</v>
      </c>
      <c r="L739" s="19">
        <v>0</v>
      </c>
      <c r="M739" s="19">
        <v>0</v>
      </c>
      <c r="N739" s="19">
        <v>0</v>
      </c>
      <c r="O739" s="19">
        <v>99330000</v>
      </c>
      <c r="P739" s="19">
        <v>0</v>
      </c>
      <c r="Q739" s="19">
        <v>3419487.5</v>
      </c>
      <c r="R739" s="19">
        <v>0</v>
      </c>
      <c r="S739" s="19">
        <v>21413012.5</v>
      </c>
      <c r="T739" s="19">
        <v>21413012.5</v>
      </c>
      <c r="U739" s="19">
        <v>0</v>
      </c>
      <c r="V739" s="19">
        <v>74497500</v>
      </c>
      <c r="W739" s="19">
        <v>0</v>
      </c>
      <c r="X739" s="19">
        <v>74497500</v>
      </c>
      <c r="Y739" s="20">
        <f t="shared" si="44"/>
        <v>0.21557447397563675</v>
      </c>
      <c r="Z739" s="20">
        <f t="shared" si="45"/>
        <v>0.21557447397563675</v>
      </c>
      <c r="AA739" s="20">
        <f t="shared" si="46"/>
        <v>3.4425526024363232E-2</v>
      </c>
      <c r="AB739" s="21">
        <f t="shared" si="47"/>
        <v>0.25</v>
      </c>
    </row>
    <row r="740" spans="1:28" ht="120" outlineLevel="2" x14ac:dyDescent="0.25">
      <c r="A740" s="15" t="s">
        <v>29</v>
      </c>
      <c r="B740" s="16" t="s">
        <v>30</v>
      </c>
      <c r="C740" s="16" t="s">
        <v>137</v>
      </c>
      <c r="D740" s="16" t="s">
        <v>179</v>
      </c>
      <c r="E740" s="16" t="s">
        <v>170</v>
      </c>
      <c r="F740" s="16" t="s">
        <v>33</v>
      </c>
      <c r="G740" s="16">
        <v>1330</v>
      </c>
      <c r="H740" s="16">
        <v>3480</v>
      </c>
      <c r="I740" s="17" t="s">
        <v>186</v>
      </c>
      <c r="J740" s="18">
        <v>21759290</v>
      </c>
      <c r="K740" s="19">
        <v>21759290</v>
      </c>
      <c r="L740" s="19">
        <v>0</v>
      </c>
      <c r="M740" s="19">
        <v>0</v>
      </c>
      <c r="N740" s="19">
        <v>0</v>
      </c>
      <c r="O740" s="19">
        <v>21759290</v>
      </c>
      <c r="P740" s="19">
        <v>0</v>
      </c>
      <c r="Q740" s="19">
        <v>767965.44</v>
      </c>
      <c r="R740" s="19">
        <v>0</v>
      </c>
      <c r="S740" s="19">
        <v>4671856.5599999996</v>
      </c>
      <c r="T740" s="19">
        <v>4671856.5599999996</v>
      </c>
      <c r="U740" s="19">
        <v>0</v>
      </c>
      <c r="V740" s="19">
        <v>16319468</v>
      </c>
      <c r="W740" s="19">
        <v>0</v>
      </c>
      <c r="X740" s="19">
        <v>16319468</v>
      </c>
      <c r="Y740" s="20">
        <f t="shared" si="44"/>
        <v>0.2147062960234456</v>
      </c>
      <c r="Z740" s="20">
        <f t="shared" si="45"/>
        <v>0.2147062960234456</v>
      </c>
      <c r="AA740" s="20">
        <f t="shared" si="46"/>
        <v>3.5293680997863439E-2</v>
      </c>
      <c r="AB740" s="21">
        <f t="shared" si="47"/>
        <v>0.24999997702130905</v>
      </c>
    </row>
    <row r="741" spans="1:28" ht="90" outlineLevel="2" x14ac:dyDescent="0.25">
      <c r="A741" s="15" t="s">
        <v>29</v>
      </c>
      <c r="B741" s="16" t="s">
        <v>30</v>
      </c>
      <c r="C741" s="16" t="s">
        <v>137</v>
      </c>
      <c r="D741" s="16" t="s">
        <v>179</v>
      </c>
      <c r="E741" s="16" t="s">
        <v>187</v>
      </c>
      <c r="F741" s="16" t="s">
        <v>33</v>
      </c>
      <c r="G741" s="16">
        <v>1330</v>
      </c>
      <c r="H741" s="16">
        <v>3480</v>
      </c>
      <c r="I741" s="17" t="s">
        <v>188</v>
      </c>
      <c r="J741" s="18">
        <v>54618256</v>
      </c>
      <c r="K741" s="19">
        <v>54618256</v>
      </c>
      <c r="L741" s="19">
        <v>0</v>
      </c>
      <c r="M741" s="19">
        <v>0</v>
      </c>
      <c r="N741" s="19">
        <v>0</v>
      </c>
      <c r="O741" s="19">
        <v>54618256</v>
      </c>
      <c r="P741" s="19">
        <v>0</v>
      </c>
      <c r="Q741" s="19">
        <v>1925544.42</v>
      </c>
      <c r="R741" s="19">
        <v>0</v>
      </c>
      <c r="S741" s="19">
        <v>11729018.58</v>
      </c>
      <c r="T741" s="19">
        <v>11729018.58</v>
      </c>
      <c r="U741" s="19">
        <v>0</v>
      </c>
      <c r="V741" s="19">
        <v>40963693</v>
      </c>
      <c r="W741" s="19">
        <v>0</v>
      </c>
      <c r="X741" s="19">
        <v>40963693</v>
      </c>
      <c r="Y741" s="20">
        <f t="shared" si="44"/>
        <v>0.21474538806218932</v>
      </c>
      <c r="Z741" s="20">
        <f t="shared" si="45"/>
        <v>0.21474538806218932</v>
      </c>
      <c r="AA741" s="20">
        <f t="shared" si="46"/>
        <v>3.5254593628914109E-2</v>
      </c>
      <c r="AB741" s="21">
        <f t="shared" si="47"/>
        <v>0.24999998169110343</v>
      </c>
    </row>
    <row r="742" spans="1:28" ht="210" outlineLevel="2" x14ac:dyDescent="0.25">
      <c r="A742" s="15" t="s">
        <v>29</v>
      </c>
      <c r="B742" s="16" t="s">
        <v>30</v>
      </c>
      <c r="C742" s="16" t="s">
        <v>137</v>
      </c>
      <c r="D742" s="16" t="s">
        <v>179</v>
      </c>
      <c r="E742" s="16" t="s">
        <v>189</v>
      </c>
      <c r="F742" s="16" t="s">
        <v>33</v>
      </c>
      <c r="G742" s="16">
        <v>1330</v>
      </c>
      <c r="H742" s="16">
        <v>3480</v>
      </c>
      <c r="I742" s="17" t="s">
        <v>190</v>
      </c>
      <c r="J742" s="18">
        <v>12304574</v>
      </c>
      <c r="K742" s="19">
        <v>12304574</v>
      </c>
      <c r="L742" s="19">
        <v>0</v>
      </c>
      <c r="M742" s="19">
        <v>20074716</v>
      </c>
      <c r="N742" s="19">
        <v>0</v>
      </c>
      <c r="O742" s="19">
        <v>32379290</v>
      </c>
      <c r="P742" s="19">
        <v>0</v>
      </c>
      <c r="Q742" s="19">
        <v>2130171.13</v>
      </c>
      <c r="R742" s="19">
        <v>0</v>
      </c>
      <c r="S742" s="19">
        <v>10174402.869999999</v>
      </c>
      <c r="T742" s="19">
        <v>10174402.869999999</v>
      </c>
      <c r="U742" s="19">
        <v>0</v>
      </c>
      <c r="V742" s="19">
        <v>0</v>
      </c>
      <c r="W742" s="19">
        <v>0</v>
      </c>
      <c r="X742" s="19">
        <v>20074716</v>
      </c>
      <c r="Y742" s="20">
        <f t="shared" si="44"/>
        <v>0.82687973350397981</v>
      </c>
      <c r="Z742" s="20">
        <f t="shared" si="45"/>
        <v>0.3142256321864994</v>
      </c>
      <c r="AA742" s="20">
        <f t="shared" si="46"/>
        <v>6.5788074105392669E-2</v>
      </c>
      <c r="AB742" s="21">
        <f t="shared" si="47"/>
        <v>0.38001370629189207</v>
      </c>
    </row>
    <row r="743" spans="1:28" ht="150" outlineLevel="2" x14ac:dyDescent="0.25">
      <c r="A743" s="15" t="s">
        <v>29</v>
      </c>
      <c r="B743" s="16" t="s">
        <v>30</v>
      </c>
      <c r="C743" s="16" t="s">
        <v>137</v>
      </c>
      <c r="D743" s="16" t="s">
        <v>179</v>
      </c>
      <c r="E743" s="16" t="s">
        <v>191</v>
      </c>
      <c r="F743" s="16" t="s">
        <v>33</v>
      </c>
      <c r="G743" s="16">
        <v>1330</v>
      </c>
      <c r="H743" s="16">
        <v>3480</v>
      </c>
      <c r="I743" s="17" t="s">
        <v>192</v>
      </c>
      <c r="J743" s="18">
        <v>36722000</v>
      </c>
      <c r="K743" s="19">
        <v>36722000</v>
      </c>
      <c r="L743" s="19">
        <v>0</v>
      </c>
      <c r="M743" s="19">
        <v>0</v>
      </c>
      <c r="N743" s="19">
        <v>0</v>
      </c>
      <c r="O743" s="19">
        <v>36722000</v>
      </c>
      <c r="P743" s="19">
        <v>0</v>
      </c>
      <c r="Q743" s="19">
        <v>3700390</v>
      </c>
      <c r="R743" s="19">
        <v>0</v>
      </c>
      <c r="S743" s="19">
        <v>20981610</v>
      </c>
      <c r="T743" s="19">
        <v>20981610</v>
      </c>
      <c r="U743" s="19">
        <v>0</v>
      </c>
      <c r="V743" s="19">
        <v>12040000</v>
      </c>
      <c r="W743" s="19">
        <v>0</v>
      </c>
      <c r="X743" s="19">
        <v>12040000</v>
      </c>
      <c r="Y743" s="20">
        <f t="shared" si="44"/>
        <v>0.57136348782746038</v>
      </c>
      <c r="Z743" s="20">
        <f t="shared" si="45"/>
        <v>0.57136348782746038</v>
      </c>
      <c r="AA743" s="20">
        <f t="shared" si="46"/>
        <v>0.10076765971352322</v>
      </c>
      <c r="AB743" s="21">
        <f t="shared" si="47"/>
        <v>0.67213114754098358</v>
      </c>
    </row>
    <row r="744" spans="1:28" ht="105" outlineLevel="2" x14ac:dyDescent="0.25">
      <c r="A744" s="15" t="s">
        <v>29</v>
      </c>
      <c r="B744" s="16" t="s">
        <v>30</v>
      </c>
      <c r="C744" s="16" t="s">
        <v>137</v>
      </c>
      <c r="D744" s="16" t="s">
        <v>179</v>
      </c>
      <c r="E744" s="16" t="s">
        <v>193</v>
      </c>
      <c r="F744" s="16" t="s">
        <v>33</v>
      </c>
      <c r="G744" s="16">
        <v>1330</v>
      </c>
      <c r="H744" s="16">
        <v>3480</v>
      </c>
      <c r="I744" s="17" t="s">
        <v>194</v>
      </c>
      <c r="J744" s="18">
        <v>12040000</v>
      </c>
      <c r="K744" s="19">
        <v>12040000</v>
      </c>
      <c r="L744" s="19">
        <v>0</v>
      </c>
      <c r="M744" s="19">
        <v>0</v>
      </c>
      <c r="N744" s="19">
        <v>0</v>
      </c>
      <c r="O744" s="19">
        <v>12040000</v>
      </c>
      <c r="P744" s="19">
        <v>0</v>
      </c>
      <c r="Q744" s="19">
        <v>1924000</v>
      </c>
      <c r="R744" s="19">
        <v>0</v>
      </c>
      <c r="S744" s="19">
        <v>10116000</v>
      </c>
      <c r="T744" s="19">
        <v>10116000</v>
      </c>
      <c r="U744" s="19">
        <v>0</v>
      </c>
      <c r="V744" s="19">
        <v>0</v>
      </c>
      <c r="W744" s="19">
        <v>0</v>
      </c>
      <c r="X744" s="19">
        <v>0</v>
      </c>
      <c r="Y744" s="20">
        <f t="shared" si="44"/>
        <v>0.84019933554817272</v>
      </c>
      <c r="Z744" s="20">
        <f t="shared" si="45"/>
        <v>0.84019933554817272</v>
      </c>
      <c r="AA744" s="20">
        <f t="shared" si="46"/>
        <v>0.15980066445182725</v>
      </c>
      <c r="AB744" s="21">
        <f t="shared" si="47"/>
        <v>1</v>
      </c>
    </row>
    <row r="745" spans="1:28" ht="409.5" outlineLevel="2" x14ac:dyDescent="0.25">
      <c r="A745" s="15" t="s">
        <v>262</v>
      </c>
      <c r="B745" s="16" t="s">
        <v>288</v>
      </c>
      <c r="C745" s="16" t="s">
        <v>137</v>
      </c>
      <c r="D745" s="16" t="s">
        <v>179</v>
      </c>
      <c r="E745" s="16" t="s">
        <v>142</v>
      </c>
      <c r="F745" s="16" t="s">
        <v>33</v>
      </c>
      <c r="G745" s="16">
        <v>1330</v>
      </c>
      <c r="H745" s="16">
        <v>3480</v>
      </c>
      <c r="I745" s="17" t="s">
        <v>293</v>
      </c>
      <c r="J745" s="18">
        <v>20000000</v>
      </c>
      <c r="K745" s="19">
        <v>20000000</v>
      </c>
      <c r="L745" s="19">
        <v>0</v>
      </c>
      <c r="M745" s="19">
        <v>0</v>
      </c>
      <c r="N745" s="19">
        <v>0</v>
      </c>
      <c r="O745" s="19">
        <v>20000000</v>
      </c>
      <c r="P745" s="19">
        <v>0</v>
      </c>
      <c r="Q745" s="19">
        <v>0</v>
      </c>
      <c r="R745" s="19">
        <v>0</v>
      </c>
      <c r="S745" s="19">
        <v>0</v>
      </c>
      <c r="T745" s="19">
        <v>0</v>
      </c>
      <c r="U745" s="19">
        <v>0</v>
      </c>
      <c r="V745" s="19">
        <v>20000000</v>
      </c>
      <c r="W745" s="19">
        <v>0</v>
      </c>
      <c r="X745" s="19">
        <v>20000000</v>
      </c>
      <c r="Y745" s="20">
        <f t="shared" si="44"/>
        <v>0</v>
      </c>
      <c r="Z745" s="20">
        <f t="shared" si="45"/>
        <v>0</v>
      </c>
      <c r="AA745" s="20">
        <f t="shared" si="46"/>
        <v>0</v>
      </c>
      <c r="AB745" s="21">
        <f t="shared" si="47"/>
        <v>0</v>
      </c>
    </row>
    <row r="746" spans="1:28" outlineLevel="1" x14ac:dyDescent="0.25">
      <c r="A746" s="37"/>
      <c r="B746" s="37"/>
      <c r="C746" s="37"/>
      <c r="D746" s="45" t="s">
        <v>569</v>
      </c>
      <c r="E746" s="37"/>
      <c r="F746" s="37"/>
      <c r="G746" s="37"/>
      <c r="H746" s="37"/>
      <c r="I746" s="38"/>
      <c r="J746" s="39">
        <f>SUBTOTAL(9,J737:J745)</f>
        <v>417376303</v>
      </c>
      <c r="K746" s="40">
        <f>SUBTOTAL(9,K737:K745)</f>
        <v>417376303</v>
      </c>
      <c r="L746" s="40">
        <f>SUBTOTAL(9,L737:L745)</f>
        <v>0</v>
      </c>
      <c r="M746" s="40">
        <f>SUBTOTAL(9,M737:M745)</f>
        <v>23634579</v>
      </c>
      <c r="N746" s="40">
        <f>SUBTOTAL(9,N737:N745)</f>
        <v>0</v>
      </c>
      <c r="O746" s="40">
        <f>SUBTOTAL(9,O737:O745)</f>
        <v>441010882</v>
      </c>
      <c r="P746" s="40">
        <f>SUBTOTAL(9,P737:P745)</f>
        <v>0</v>
      </c>
      <c r="Q746" s="40">
        <f>SUBTOTAL(9,Q737:Q745)</f>
        <v>36087096.689999998</v>
      </c>
      <c r="R746" s="40">
        <f>SUBTOTAL(9,R737:R745)</f>
        <v>0</v>
      </c>
      <c r="S746" s="40">
        <f>SUBTOTAL(9,S737:S745)</f>
        <v>203923545.31000003</v>
      </c>
      <c r="T746" s="40">
        <f>SUBTOTAL(9,T737:T745)</f>
        <v>203923545.31000003</v>
      </c>
      <c r="U746" s="40">
        <f>SUBTOTAL(9,U737:U745)</f>
        <v>0</v>
      </c>
      <c r="V746" s="40">
        <f>SUBTOTAL(9,V737:V745)</f>
        <v>177365661</v>
      </c>
      <c r="W746" s="40">
        <f>SUBTOTAL(9,W737:W745)</f>
        <v>0</v>
      </c>
      <c r="X746" s="40">
        <f>SUBTOTAL(9,X737:X745)</f>
        <v>201000240</v>
      </c>
      <c r="Y746" s="41">
        <f t="shared" si="44"/>
        <v>0.48858438738435045</v>
      </c>
      <c r="Z746" s="41">
        <f t="shared" si="45"/>
        <v>0.46240025730249446</v>
      </c>
      <c r="AA746" s="41">
        <f t="shared" si="46"/>
        <v>8.1828132055027147E-2</v>
      </c>
      <c r="AB746" s="41">
        <f t="shared" si="47"/>
        <v>0.5442283893575216</v>
      </c>
    </row>
    <row r="747" spans="1:28" ht="180" outlineLevel="2" x14ac:dyDescent="0.25">
      <c r="A747" s="15" t="s">
        <v>262</v>
      </c>
      <c r="B747" s="16" t="s">
        <v>264</v>
      </c>
      <c r="C747" s="16" t="s">
        <v>137</v>
      </c>
      <c r="D747" s="16" t="s">
        <v>286</v>
      </c>
      <c r="E747" s="16" t="s">
        <v>52</v>
      </c>
      <c r="F747" s="16" t="s">
        <v>33</v>
      </c>
      <c r="G747" s="16">
        <v>1330</v>
      </c>
      <c r="H747" s="16">
        <v>3480</v>
      </c>
      <c r="I747" s="17" t="s">
        <v>287</v>
      </c>
      <c r="J747" s="18">
        <v>429342668</v>
      </c>
      <c r="K747" s="19">
        <v>429342668</v>
      </c>
      <c r="L747" s="19">
        <v>0</v>
      </c>
      <c r="M747" s="19">
        <v>-21262420</v>
      </c>
      <c r="N747" s="19">
        <v>0</v>
      </c>
      <c r="O747" s="19">
        <v>408080248</v>
      </c>
      <c r="P747" s="19">
        <v>0</v>
      </c>
      <c r="Q747" s="19">
        <v>0</v>
      </c>
      <c r="R747" s="19">
        <v>0</v>
      </c>
      <c r="S747" s="19">
        <v>0</v>
      </c>
      <c r="T747" s="19">
        <v>0</v>
      </c>
      <c r="U747" s="19">
        <v>408080248</v>
      </c>
      <c r="V747" s="19">
        <v>429342668</v>
      </c>
      <c r="W747" s="19">
        <v>0</v>
      </c>
      <c r="X747" s="19">
        <v>408080248</v>
      </c>
      <c r="Y747" s="20">
        <f t="shared" si="44"/>
        <v>0</v>
      </c>
      <c r="Z747" s="20">
        <f t="shared" si="45"/>
        <v>0</v>
      </c>
      <c r="AA747" s="20">
        <f t="shared" si="46"/>
        <v>0</v>
      </c>
      <c r="AB747" s="21">
        <f t="shared" si="47"/>
        <v>0</v>
      </c>
    </row>
    <row r="748" spans="1:28" outlineLevel="1" x14ac:dyDescent="0.25">
      <c r="A748" s="37"/>
      <c r="B748" s="37"/>
      <c r="C748" s="37"/>
      <c r="D748" s="45" t="s">
        <v>570</v>
      </c>
      <c r="E748" s="37"/>
      <c r="F748" s="37"/>
      <c r="G748" s="37"/>
      <c r="H748" s="37"/>
      <c r="I748" s="38"/>
      <c r="J748" s="39">
        <f>SUBTOTAL(9,J747:J747)</f>
        <v>429342668</v>
      </c>
      <c r="K748" s="40">
        <f>SUBTOTAL(9,K747:K747)</f>
        <v>429342668</v>
      </c>
      <c r="L748" s="40">
        <f>SUBTOTAL(9,L747:L747)</f>
        <v>0</v>
      </c>
      <c r="M748" s="40">
        <f>SUBTOTAL(9,M747:M747)</f>
        <v>-21262420</v>
      </c>
      <c r="N748" s="40">
        <f>SUBTOTAL(9,N747:N747)</f>
        <v>0</v>
      </c>
      <c r="O748" s="40">
        <f>SUBTOTAL(9,O747:O747)</f>
        <v>408080248</v>
      </c>
      <c r="P748" s="40">
        <f>SUBTOTAL(9,P747:P747)</f>
        <v>0</v>
      </c>
      <c r="Q748" s="40">
        <f>SUBTOTAL(9,Q747:Q747)</f>
        <v>0</v>
      </c>
      <c r="R748" s="40">
        <f>SUBTOTAL(9,R747:R747)</f>
        <v>0</v>
      </c>
      <c r="S748" s="40">
        <f>SUBTOTAL(9,S747:S747)</f>
        <v>0</v>
      </c>
      <c r="T748" s="40">
        <f>SUBTOTAL(9,T747:T747)</f>
        <v>0</v>
      </c>
      <c r="U748" s="40">
        <f>SUBTOTAL(9,U747:U747)</f>
        <v>408080248</v>
      </c>
      <c r="V748" s="40">
        <f>SUBTOTAL(9,V747:V747)</f>
        <v>429342668</v>
      </c>
      <c r="W748" s="40">
        <f>SUBTOTAL(9,W747:W747)</f>
        <v>0</v>
      </c>
      <c r="X748" s="40">
        <f>SUBTOTAL(9,X747:X747)</f>
        <v>408080248</v>
      </c>
      <c r="Y748" s="41">
        <f t="shared" si="44"/>
        <v>0</v>
      </c>
      <c r="Z748" s="41">
        <f t="shared" si="45"/>
        <v>0</v>
      </c>
      <c r="AA748" s="41">
        <f t="shared" si="46"/>
        <v>0</v>
      </c>
      <c r="AB748" s="41">
        <f t="shared" si="47"/>
        <v>0</v>
      </c>
    </row>
    <row r="749" spans="1:28" ht="165" outlineLevel="2" x14ac:dyDescent="0.25">
      <c r="A749" s="15" t="s">
        <v>29</v>
      </c>
      <c r="B749" s="16" t="s">
        <v>30</v>
      </c>
      <c r="C749" s="16" t="s">
        <v>195</v>
      </c>
      <c r="D749" s="16" t="s">
        <v>196</v>
      </c>
      <c r="E749" s="16" t="s">
        <v>148</v>
      </c>
      <c r="F749" s="16">
        <v>280</v>
      </c>
      <c r="G749" s="16">
        <v>2310</v>
      </c>
      <c r="H749" s="16">
        <v>3440</v>
      </c>
      <c r="I749" s="17" t="s">
        <v>149</v>
      </c>
      <c r="J749" s="18">
        <v>15000000000</v>
      </c>
      <c r="K749" s="19">
        <v>15000000000</v>
      </c>
      <c r="L749" s="19">
        <v>0</v>
      </c>
      <c r="M749" s="19">
        <v>0</v>
      </c>
      <c r="N749" s="19">
        <v>0</v>
      </c>
      <c r="O749" s="19">
        <v>15000000000</v>
      </c>
      <c r="P749" s="19">
        <v>0</v>
      </c>
      <c r="Q749" s="19">
        <v>1</v>
      </c>
      <c r="R749" s="19">
        <v>0</v>
      </c>
      <c r="S749" s="19">
        <v>4615384614</v>
      </c>
      <c r="T749" s="19">
        <v>4615384614</v>
      </c>
      <c r="U749" s="19">
        <v>0</v>
      </c>
      <c r="V749" s="19">
        <v>10384615385</v>
      </c>
      <c r="W749" s="19">
        <v>0</v>
      </c>
      <c r="X749" s="19">
        <v>10384615385</v>
      </c>
      <c r="Y749" s="20">
        <f t="shared" si="44"/>
        <v>0.30769230759999999</v>
      </c>
      <c r="Z749" s="20">
        <f t="shared" si="45"/>
        <v>0.30769230759999999</v>
      </c>
      <c r="AA749" s="20">
        <f t="shared" si="46"/>
        <v>6.6666666666666669E-11</v>
      </c>
      <c r="AB749" s="21">
        <f t="shared" si="47"/>
        <v>0.30769230766666666</v>
      </c>
    </row>
    <row r="750" spans="1:28" ht="120" outlineLevel="2" x14ac:dyDescent="0.25">
      <c r="A750" s="15" t="s">
        <v>295</v>
      </c>
      <c r="B750" s="16" t="s">
        <v>30</v>
      </c>
      <c r="C750" s="16" t="s">
        <v>195</v>
      </c>
      <c r="D750" s="16" t="s">
        <v>196</v>
      </c>
      <c r="E750" s="16" t="s">
        <v>299</v>
      </c>
      <c r="F750" s="16" t="s">
        <v>33</v>
      </c>
      <c r="G750" s="16">
        <v>2310</v>
      </c>
      <c r="H750" s="16">
        <v>3480</v>
      </c>
      <c r="I750" s="17" t="s">
        <v>301</v>
      </c>
      <c r="J750" s="18">
        <v>4000000000</v>
      </c>
      <c r="K750" s="19">
        <v>4000000000</v>
      </c>
      <c r="L750" s="19">
        <v>0</v>
      </c>
      <c r="M750" s="19">
        <v>0</v>
      </c>
      <c r="N750" s="19">
        <v>0</v>
      </c>
      <c r="O750" s="19">
        <v>4000000000</v>
      </c>
      <c r="P750" s="19">
        <v>0</v>
      </c>
      <c r="Q750" s="19">
        <v>0</v>
      </c>
      <c r="R750" s="19">
        <v>0</v>
      </c>
      <c r="S750" s="19">
        <v>4000000000</v>
      </c>
      <c r="T750" s="19">
        <v>4000000000</v>
      </c>
      <c r="U750" s="19">
        <v>0</v>
      </c>
      <c r="V750" s="19">
        <v>0</v>
      </c>
      <c r="W750" s="19">
        <v>0</v>
      </c>
      <c r="X750" s="19">
        <v>0</v>
      </c>
      <c r="Y750" s="20">
        <f t="shared" si="44"/>
        <v>1</v>
      </c>
      <c r="Z750" s="20">
        <f t="shared" si="45"/>
        <v>1</v>
      </c>
      <c r="AA750" s="20">
        <f t="shared" si="46"/>
        <v>0</v>
      </c>
      <c r="AB750" s="21">
        <f t="shared" si="47"/>
        <v>1</v>
      </c>
    </row>
    <row r="751" spans="1:28" ht="120" outlineLevel="2" x14ac:dyDescent="0.25">
      <c r="A751" s="15" t="s">
        <v>295</v>
      </c>
      <c r="B751" s="16" t="s">
        <v>30</v>
      </c>
      <c r="C751" s="16" t="s">
        <v>195</v>
      </c>
      <c r="D751" s="16" t="s">
        <v>196</v>
      </c>
      <c r="E751" s="16" t="s">
        <v>299</v>
      </c>
      <c r="F751" s="16">
        <v>280</v>
      </c>
      <c r="G751" s="16">
        <v>2310</v>
      </c>
      <c r="H751" s="16">
        <v>3480</v>
      </c>
      <c r="I751" s="17" t="s">
        <v>300</v>
      </c>
      <c r="J751" s="18">
        <v>16610360550</v>
      </c>
      <c r="K751" s="19">
        <v>16610360550</v>
      </c>
      <c r="L751" s="19">
        <v>0</v>
      </c>
      <c r="M751" s="19">
        <v>0</v>
      </c>
      <c r="N751" s="19">
        <v>0</v>
      </c>
      <c r="O751" s="19">
        <v>16610360550</v>
      </c>
      <c r="P751" s="19">
        <v>0</v>
      </c>
      <c r="Q751" s="19">
        <v>9912196001.1900005</v>
      </c>
      <c r="R751" s="19">
        <v>0</v>
      </c>
      <c r="S751" s="19">
        <v>6698164548.8100004</v>
      </c>
      <c r="T751" s="19">
        <v>6698164548.8100004</v>
      </c>
      <c r="U751" s="19">
        <v>0</v>
      </c>
      <c r="V751" s="19">
        <v>0</v>
      </c>
      <c r="W751" s="19">
        <v>0</v>
      </c>
      <c r="X751" s="19">
        <v>-9.5367431640625E-7</v>
      </c>
      <c r="Y751" s="20">
        <f t="shared" si="44"/>
        <v>0.40325220687699043</v>
      </c>
      <c r="Z751" s="20">
        <f t="shared" si="45"/>
        <v>0.40325220687699043</v>
      </c>
      <c r="AA751" s="20">
        <f t="shared" si="46"/>
        <v>0.59674779312300963</v>
      </c>
      <c r="AB751" s="21">
        <f t="shared" si="47"/>
        <v>1</v>
      </c>
    </row>
    <row r="752" spans="1:28" ht="105" outlineLevel="2" x14ac:dyDescent="0.25">
      <c r="A752" s="15" t="s">
        <v>317</v>
      </c>
      <c r="B752" s="16" t="s">
        <v>30</v>
      </c>
      <c r="C752" s="16" t="s">
        <v>195</v>
      </c>
      <c r="D752" s="16" t="s">
        <v>196</v>
      </c>
      <c r="E752" s="16" t="s">
        <v>144</v>
      </c>
      <c r="F752" s="16">
        <v>280</v>
      </c>
      <c r="G752" s="16">
        <v>2310</v>
      </c>
      <c r="H752" s="16">
        <v>3460</v>
      </c>
      <c r="I752" s="17" t="s">
        <v>343</v>
      </c>
      <c r="J752" s="18">
        <v>550000000</v>
      </c>
      <c r="K752" s="19">
        <v>550000000</v>
      </c>
      <c r="L752" s="19">
        <v>0</v>
      </c>
      <c r="M752" s="19">
        <v>0</v>
      </c>
      <c r="N752" s="19">
        <v>0</v>
      </c>
      <c r="O752" s="19">
        <v>550000000</v>
      </c>
      <c r="P752" s="19">
        <v>0</v>
      </c>
      <c r="Q752" s="19">
        <v>164505247.90000001</v>
      </c>
      <c r="R752" s="19">
        <v>0</v>
      </c>
      <c r="S752" s="19">
        <v>55494752.100000001</v>
      </c>
      <c r="T752" s="19">
        <v>55494752.100000001</v>
      </c>
      <c r="U752" s="19">
        <v>0</v>
      </c>
      <c r="V752" s="19">
        <v>330000000</v>
      </c>
      <c r="W752" s="19">
        <v>0</v>
      </c>
      <c r="X752" s="19">
        <v>330000000</v>
      </c>
      <c r="Y752" s="20">
        <f t="shared" si="44"/>
        <v>0.10089954927272728</v>
      </c>
      <c r="Z752" s="20">
        <f t="shared" si="45"/>
        <v>0.10089954927272728</v>
      </c>
      <c r="AA752" s="20">
        <f t="shared" si="46"/>
        <v>0.29910045072727276</v>
      </c>
      <c r="AB752" s="21">
        <f t="shared" si="47"/>
        <v>0.4</v>
      </c>
    </row>
    <row r="753" spans="1:28" ht="150" outlineLevel="2" x14ac:dyDescent="0.25">
      <c r="A753" s="15" t="s">
        <v>317</v>
      </c>
      <c r="B753" s="16" t="s">
        <v>30</v>
      </c>
      <c r="C753" s="16" t="s">
        <v>195</v>
      </c>
      <c r="D753" s="16" t="s">
        <v>196</v>
      </c>
      <c r="E753" s="16" t="s">
        <v>344</v>
      </c>
      <c r="F753" s="16">
        <v>280</v>
      </c>
      <c r="G753" s="16">
        <v>2310</v>
      </c>
      <c r="H753" s="16">
        <v>3460</v>
      </c>
      <c r="I753" s="17" t="s">
        <v>345</v>
      </c>
      <c r="J753" s="18">
        <v>30000000</v>
      </c>
      <c r="K753" s="19">
        <v>30000000</v>
      </c>
      <c r="L753" s="19">
        <v>0</v>
      </c>
      <c r="M753" s="19">
        <v>0</v>
      </c>
      <c r="N753" s="19">
        <v>0</v>
      </c>
      <c r="O753" s="19">
        <v>30000000</v>
      </c>
      <c r="P753" s="19">
        <v>0</v>
      </c>
      <c r="Q753" s="19">
        <v>15000000</v>
      </c>
      <c r="R753" s="19">
        <v>0</v>
      </c>
      <c r="S753" s="19">
        <v>0</v>
      </c>
      <c r="T753" s="19">
        <v>0</v>
      </c>
      <c r="U753" s="19">
        <v>0</v>
      </c>
      <c r="V753" s="19">
        <v>15000000</v>
      </c>
      <c r="W753" s="19">
        <v>0</v>
      </c>
      <c r="X753" s="19">
        <v>15000000</v>
      </c>
      <c r="Y753" s="20">
        <f t="shared" si="44"/>
        <v>0</v>
      </c>
      <c r="Z753" s="20">
        <f t="shared" si="45"/>
        <v>0</v>
      </c>
      <c r="AA753" s="20">
        <f t="shared" si="46"/>
        <v>0.5</v>
      </c>
      <c r="AB753" s="21">
        <f t="shared" si="47"/>
        <v>0.5</v>
      </c>
    </row>
    <row r="754" spans="1:28" ht="75" outlineLevel="2" x14ac:dyDescent="0.25">
      <c r="A754" s="15" t="s">
        <v>347</v>
      </c>
      <c r="B754" s="16" t="s">
        <v>263</v>
      </c>
      <c r="C754" s="16" t="s">
        <v>195</v>
      </c>
      <c r="D754" s="16" t="s">
        <v>196</v>
      </c>
      <c r="E754" s="16" t="s">
        <v>52</v>
      </c>
      <c r="F754" s="16">
        <v>280</v>
      </c>
      <c r="G754" s="16">
        <v>2310</v>
      </c>
      <c r="H754" s="16">
        <v>3410</v>
      </c>
      <c r="I754" s="17" t="s">
        <v>362</v>
      </c>
      <c r="J754" s="18">
        <v>50843499</v>
      </c>
      <c r="K754" s="19">
        <v>50843499</v>
      </c>
      <c r="L754" s="19">
        <v>0</v>
      </c>
      <c r="M754" s="19">
        <v>0</v>
      </c>
      <c r="N754" s="19">
        <v>0</v>
      </c>
      <c r="O754" s="19">
        <v>50843499</v>
      </c>
      <c r="P754" s="19">
        <v>0</v>
      </c>
      <c r="Q754" s="19">
        <v>9242564.6500000004</v>
      </c>
      <c r="R754" s="19">
        <v>0</v>
      </c>
      <c r="S754" s="19">
        <v>3468312.35</v>
      </c>
      <c r="T754" s="19">
        <v>3468312.35</v>
      </c>
      <c r="U754" s="19">
        <v>0</v>
      </c>
      <c r="V754" s="19">
        <v>38132622</v>
      </c>
      <c r="W754" s="19">
        <v>0</v>
      </c>
      <c r="X754" s="19">
        <v>38132622</v>
      </c>
      <c r="Y754" s="20">
        <f t="shared" si="44"/>
        <v>6.8215453661047212E-2</v>
      </c>
      <c r="Z754" s="20">
        <f t="shared" si="45"/>
        <v>6.8215453661047212E-2</v>
      </c>
      <c r="AA754" s="20">
        <f t="shared" si="46"/>
        <v>0.18178459059239807</v>
      </c>
      <c r="AB754" s="21">
        <f t="shared" si="47"/>
        <v>0.2500000442534453</v>
      </c>
    </row>
    <row r="755" spans="1:28" ht="75" outlineLevel="2" x14ac:dyDescent="0.25">
      <c r="A755" s="15" t="s">
        <v>347</v>
      </c>
      <c r="B755" s="16" t="s">
        <v>263</v>
      </c>
      <c r="C755" s="16" t="s">
        <v>195</v>
      </c>
      <c r="D755" s="16" t="s">
        <v>196</v>
      </c>
      <c r="E755" s="16" t="s">
        <v>140</v>
      </c>
      <c r="F755" s="16">
        <v>280</v>
      </c>
      <c r="G755" s="16">
        <v>2310</v>
      </c>
      <c r="H755" s="16">
        <v>3410</v>
      </c>
      <c r="I755" s="17" t="s">
        <v>363</v>
      </c>
      <c r="J755" s="18">
        <v>1116673</v>
      </c>
      <c r="K755" s="19">
        <v>1116673</v>
      </c>
      <c r="L755" s="19">
        <v>0</v>
      </c>
      <c r="M755" s="19">
        <v>0</v>
      </c>
      <c r="N755" s="19">
        <v>0</v>
      </c>
      <c r="O755" s="19">
        <v>1116673</v>
      </c>
      <c r="P755" s="19">
        <v>0</v>
      </c>
      <c r="Q755" s="19">
        <v>202996.64</v>
      </c>
      <c r="R755" s="19">
        <v>0</v>
      </c>
      <c r="S755" s="19">
        <v>76174.36</v>
      </c>
      <c r="T755" s="19">
        <v>76174.36</v>
      </c>
      <c r="U755" s="19">
        <v>0</v>
      </c>
      <c r="V755" s="19">
        <v>837502</v>
      </c>
      <c r="W755" s="19">
        <v>0</v>
      </c>
      <c r="X755" s="19">
        <v>837502</v>
      </c>
      <c r="Y755" s="20">
        <f t="shared" si="44"/>
        <v>6.8215457882477681E-2</v>
      </c>
      <c r="Z755" s="20">
        <f t="shared" si="45"/>
        <v>6.8215457882477681E-2</v>
      </c>
      <c r="AA755" s="20">
        <f t="shared" si="46"/>
        <v>0.18178700479012211</v>
      </c>
      <c r="AB755" s="21">
        <f t="shared" si="47"/>
        <v>0.25000246267259979</v>
      </c>
    </row>
    <row r="756" spans="1:28" ht="135" outlineLevel="2" x14ac:dyDescent="0.25">
      <c r="A756" s="15" t="s">
        <v>347</v>
      </c>
      <c r="B756" s="16" t="s">
        <v>288</v>
      </c>
      <c r="C756" s="16" t="s">
        <v>195</v>
      </c>
      <c r="D756" s="16" t="s">
        <v>196</v>
      </c>
      <c r="E756" s="16" t="s">
        <v>144</v>
      </c>
      <c r="F756" s="16" t="s">
        <v>455</v>
      </c>
      <c r="G756" s="16">
        <v>2310</v>
      </c>
      <c r="H756" s="16">
        <v>3420</v>
      </c>
      <c r="I756" s="17" t="s">
        <v>415</v>
      </c>
      <c r="J756" s="18">
        <v>6496129955</v>
      </c>
      <c r="K756" s="19">
        <v>6496129955</v>
      </c>
      <c r="L756" s="19">
        <v>0</v>
      </c>
      <c r="M756" s="19">
        <v>0</v>
      </c>
      <c r="N756" s="19">
        <v>0</v>
      </c>
      <c r="O756" s="19">
        <v>6496129955</v>
      </c>
      <c r="P756" s="19">
        <v>0</v>
      </c>
      <c r="Q756" s="19">
        <v>3248064978</v>
      </c>
      <c r="R756" s="19">
        <v>0</v>
      </c>
      <c r="S756" s="19">
        <v>0</v>
      </c>
      <c r="T756" s="19">
        <v>0</v>
      </c>
      <c r="U756" s="19">
        <v>0</v>
      </c>
      <c r="V756" s="19">
        <v>3248064977</v>
      </c>
      <c r="W756" s="19">
        <v>0</v>
      </c>
      <c r="X756" s="19">
        <v>3248064977</v>
      </c>
      <c r="Y756" s="20">
        <f t="shared" si="44"/>
        <v>0</v>
      </c>
      <c r="Z756" s="20">
        <f t="shared" si="45"/>
        <v>0</v>
      </c>
      <c r="AA756" s="20">
        <f t="shared" si="46"/>
        <v>0.50000000007696888</v>
      </c>
      <c r="AB756" s="21">
        <f t="shared" si="47"/>
        <v>0.50000000007696888</v>
      </c>
    </row>
    <row r="757" spans="1:28" ht="210" outlineLevel="2" x14ac:dyDescent="0.25">
      <c r="A757" s="15" t="s">
        <v>347</v>
      </c>
      <c r="B757" s="16" t="s">
        <v>423</v>
      </c>
      <c r="C757" s="16" t="s">
        <v>195</v>
      </c>
      <c r="D757" s="16" t="s">
        <v>196</v>
      </c>
      <c r="E757" s="16" t="s">
        <v>144</v>
      </c>
      <c r="F757" s="16" t="s">
        <v>455</v>
      </c>
      <c r="G757" s="16">
        <v>2310</v>
      </c>
      <c r="H757" s="16">
        <v>3480</v>
      </c>
      <c r="I757" s="17" t="s">
        <v>441</v>
      </c>
      <c r="J757" s="18">
        <v>927775267</v>
      </c>
      <c r="K757" s="19">
        <v>927775267</v>
      </c>
      <c r="L757" s="19">
        <v>0</v>
      </c>
      <c r="M757" s="19">
        <v>0</v>
      </c>
      <c r="N757" s="19">
        <v>0</v>
      </c>
      <c r="O757" s="19">
        <v>927775267</v>
      </c>
      <c r="P757" s="19">
        <v>0</v>
      </c>
      <c r="Q757" s="19">
        <v>463887634</v>
      </c>
      <c r="R757" s="19">
        <v>0</v>
      </c>
      <c r="S757" s="19">
        <v>0</v>
      </c>
      <c r="T757" s="19">
        <v>0</v>
      </c>
      <c r="U757" s="19">
        <v>0</v>
      </c>
      <c r="V757" s="19">
        <v>463887633</v>
      </c>
      <c r="W757" s="19">
        <v>0</v>
      </c>
      <c r="X757" s="19">
        <v>463887633</v>
      </c>
      <c r="Y757" s="20">
        <f t="shared" si="44"/>
        <v>0</v>
      </c>
      <c r="Z757" s="20">
        <f t="shared" si="45"/>
        <v>0</v>
      </c>
      <c r="AA757" s="20">
        <f t="shared" si="46"/>
        <v>0.50000000053892357</v>
      </c>
      <c r="AB757" s="21">
        <f t="shared" si="47"/>
        <v>0.50000000053892357</v>
      </c>
    </row>
    <row r="758" spans="1:28" outlineLevel="1" x14ac:dyDescent="0.25">
      <c r="A758" s="37"/>
      <c r="B758" s="37"/>
      <c r="C758" s="37"/>
      <c r="D758" s="45" t="s">
        <v>571</v>
      </c>
      <c r="E758" s="37"/>
      <c r="F758" s="37"/>
      <c r="G758" s="37"/>
      <c r="H758" s="37"/>
      <c r="I758" s="38"/>
      <c r="J758" s="39">
        <f>SUBTOTAL(9,J749:J757)</f>
        <v>43666225944</v>
      </c>
      <c r="K758" s="40">
        <f>SUBTOTAL(9,K749:K757)</f>
        <v>43666225944</v>
      </c>
      <c r="L758" s="40">
        <f>SUBTOTAL(9,L749:L757)</f>
        <v>0</v>
      </c>
      <c r="M758" s="40">
        <f>SUBTOTAL(9,M749:M757)</f>
        <v>0</v>
      </c>
      <c r="N758" s="40">
        <f>SUBTOTAL(9,N749:N757)</f>
        <v>0</v>
      </c>
      <c r="O758" s="40">
        <f>SUBTOTAL(9,O749:O757)</f>
        <v>43666225944</v>
      </c>
      <c r="P758" s="40">
        <f>SUBTOTAL(9,P749:P757)</f>
        <v>0</v>
      </c>
      <c r="Q758" s="40">
        <f>SUBTOTAL(9,Q749:Q757)</f>
        <v>13813099423.379999</v>
      </c>
      <c r="R758" s="40">
        <f>SUBTOTAL(9,R749:R757)</f>
        <v>0</v>
      </c>
      <c r="S758" s="40">
        <f>SUBTOTAL(9,S749:S757)</f>
        <v>15372588401.620003</v>
      </c>
      <c r="T758" s="40">
        <f>SUBTOTAL(9,T749:T757)</f>
        <v>15372588401.620003</v>
      </c>
      <c r="U758" s="40">
        <f>SUBTOTAL(9,U749:U757)</f>
        <v>0</v>
      </c>
      <c r="V758" s="40">
        <f>SUBTOTAL(9,V749:V757)</f>
        <v>14480538119</v>
      </c>
      <c r="W758" s="40">
        <f>SUBTOTAL(9,W749:W757)</f>
        <v>0</v>
      </c>
      <c r="X758" s="40">
        <f>SUBTOTAL(9,X749:X757)</f>
        <v>14480538119</v>
      </c>
      <c r="Y758" s="41">
        <f t="shared" si="44"/>
        <v>0.35204756237314089</v>
      </c>
      <c r="Z758" s="41">
        <f t="shared" si="45"/>
        <v>0.35204756237314089</v>
      </c>
      <c r="AA758" s="41">
        <f t="shared" si="46"/>
        <v>0.31633371386605946</v>
      </c>
      <c r="AB758" s="41">
        <f t="shared" si="47"/>
        <v>0.66838127623920029</v>
      </c>
    </row>
    <row r="759" spans="1:28" ht="90" outlineLevel="2" x14ac:dyDescent="0.25">
      <c r="A759" s="15" t="s">
        <v>347</v>
      </c>
      <c r="B759" s="16" t="s">
        <v>288</v>
      </c>
      <c r="C759" s="16" t="s">
        <v>195</v>
      </c>
      <c r="D759" s="16" t="s">
        <v>416</v>
      </c>
      <c r="E759" s="16" t="s">
        <v>417</v>
      </c>
      <c r="F759" s="16" t="s">
        <v>455</v>
      </c>
      <c r="G759" s="16">
        <v>2320</v>
      </c>
      <c r="H759" s="16">
        <v>3420</v>
      </c>
      <c r="I759" s="17" t="s">
        <v>418</v>
      </c>
      <c r="J759" s="18">
        <v>58496538</v>
      </c>
      <c r="K759" s="19">
        <v>58496538</v>
      </c>
      <c r="L759" s="19">
        <v>0</v>
      </c>
      <c r="M759" s="19">
        <v>0</v>
      </c>
      <c r="N759" s="19">
        <v>0</v>
      </c>
      <c r="O759" s="19">
        <v>58496538</v>
      </c>
      <c r="P759" s="19">
        <v>0</v>
      </c>
      <c r="Q759" s="19">
        <v>0</v>
      </c>
      <c r="R759" s="19">
        <v>0</v>
      </c>
      <c r="S759" s="19">
        <v>0</v>
      </c>
      <c r="T759" s="19">
        <v>0</v>
      </c>
      <c r="U759" s="19">
        <v>0</v>
      </c>
      <c r="V759" s="19">
        <v>58496538</v>
      </c>
      <c r="W759" s="19">
        <v>0</v>
      </c>
      <c r="X759" s="19">
        <v>58496538</v>
      </c>
      <c r="Y759" s="20">
        <f t="shared" si="44"/>
        <v>0</v>
      </c>
      <c r="Z759" s="20">
        <f t="shared" si="45"/>
        <v>0</v>
      </c>
      <c r="AA759" s="20">
        <f t="shared" si="46"/>
        <v>0</v>
      </c>
      <c r="AB759" s="21">
        <f t="shared" si="47"/>
        <v>0</v>
      </c>
    </row>
    <row r="760" spans="1:28" outlineLevel="1" x14ac:dyDescent="0.25">
      <c r="A760" s="37"/>
      <c r="B760" s="37"/>
      <c r="C760" s="37"/>
      <c r="D760" s="45" t="s">
        <v>572</v>
      </c>
      <c r="E760" s="37"/>
      <c r="F760" s="37"/>
      <c r="G760" s="37"/>
      <c r="H760" s="37"/>
      <c r="I760" s="38"/>
      <c r="J760" s="39">
        <f>SUBTOTAL(9,J759:J759)</f>
        <v>58496538</v>
      </c>
      <c r="K760" s="40">
        <f>SUBTOTAL(9,K759:K759)</f>
        <v>58496538</v>
      </c>
      <c r="L760" s="40">
        <f>SUBTOTAL(9,L759:L759)</f>
        <v>0</v>
      </c>
      <c r="M760" s="40">
        <f>SUBTOTAL(9,M759:M759)</f>
        <v>0</v>
      </c>
      <c r="N760" s="40">
        <f>SUBTOTAL(9,N759:N759)</f>
        <v>0</v>
      </c>
      <c r="O760" s="40">
        <f>SUBTOTAL(9,O759:O759)</f>
        <v>58496538</v>
      </c>
      <c r="P760" s="40">
        <f>SUBTOTAL(9,P759:P759)</f>
        <v>0</v>
      </c>
      <c r="Q760" s="40">
        <f>SUBTOTAL(9,Q759:Q759)</f>
        <v>0</v>
      </c>
      <c r="R760" s="40">
        <f>SUBTOTAL(9,R759:R759)</f>
        <v>0</v>
      </c>
      <c r="S760" s="40">
        <f>SUBTOTAL(9,S759:S759)</f>
        <v>0</v>
      </c>
      <c r="T760" s="40">
        <f>SUBTOTAL(9,T759:T759)</f>
        <v>0</v>
      </c>
      <c r="U760" s="40">
        <f>SUBTOTAL(9,U759:U759)</f>
        <v>0</v>
      </c>
      <c r="V760" s="40">
        <f>SUBTOTAL(9,V759:V759)</f>
        <v>58496538</v>
      </c>
      <c r="W760" s="40">
        <f>SUBTOTAL(9,W759:W759)</f>
        <v>0</v>
      </c>
      <c r="X760" s="40">
        <f>SUBTOTAL(9,X759:X759)</f>
        <v>58496538</v>
      </c>
      <c r="Y760" s="41">
        <f t="shared" si="44"/>
        <v>0</v>
      </c>
      <c r="Z760" s="41">
        <f t="shared" si="45"/>
        <v>0</v>
      </c>
      <c r="AA760" s="41">
        <f t="shared" si="46"/>
        <v>0</v>
      </c>
      <c r="AB760" s="41">
        <f t="shared" si="47"/>
        <v>0</v>
      </c>
    </row>
    <row r="761" spans="1:28" ht="90" outlineLevel="2" x14ac:dyDescent="0.25">
      <c r="A761" s="15" t="s">
        <v>347</v>
      </c>
      <c r="B761" s="16" t="s">
        <v>288</v>
      </c>
      <c r="C761" s="16" t="s">
        <v>195</v>
      </c>
      <c r="D761" s="16" t="s">
        <v>419</v>
      </c>
      <c r="E761" s="16" t="s">
        <v>417</v>
      </c>
      <c r="F761" s="16" t="s">
        <v>455</v>
      </c>
      <c r="G761" s="16">
        <v>2320</v>
      </c>
      <c r="H761" s="16">
        <v>3420</v>
      </c>
      <c r="I761" s="17" t="s">
        <v>420</v>
      </c>
      <c r="J761" s="18">
        <v>49299671</v>
      </c>
      <c r="K761" s="19">
        <v>49299671</v>
      </c>
      <c r="L761" s="19">
        <v>0</v>
      </c>
      <c r="M761" s="19">
        <v>0</v>
      </c>
      <c r="N761" s="19">
        <v>0</v>
      </c>
      <c r="O761" s="19">
        <v>49299671</v>
      </c>
      <c r="P761" s="19">
        <v>0</v>
      </c>
      <c r="Q761" s="19">
        <v>0</v>
      </c>
      <c r="R761" s="19">
        <v>0</v>
      </c>
      <c r="S761" s="19">
        <v>0</v>
      </c>
      <c r="T761" s="19">
        <v>0</v>
      </c>
      <c r="U761" s="19">
        <v>0</v>
      </c>
      <c r="V761" s="19">
        <v>49299671</v>
      </c>
      <c r="W761" s="19">
        <v>0</v>
      </c>
      <c r="X761" s="19">
        <v>49299671</v>
      </c>
      <c r="Y761" s="20">
        <f t="shared" si="44"/>
        <v>0</v>
      </c>
      <c r="Z761" s="20">
        <f t="shared" si="45"/>
        <v>0</v>
      </c>
      <c r="AA761" s="20">
        <f t="shared" si="46"/>
        <v>0</v>
      </c>
      <c r="AB761" s="21">
        <f t="shared" si="47"/>
        <v>0</v>
      </c>
    </row>
    <row r="762" spans="1:28" ht="90" outlineLevel="2" x14ac:dyDescent="0.25">
      <c r="A762" s="15" t="s">
        <v>347</v>
      </c>
      <c r="B762" s="16" t="s">
        <v>442</v>
      </c>
      <c r="C762" s="16" t="s">
        <v>195</v>
      </c>
      <c r="D762" s="16" t="s">
        <v>419</v>
      </c>
      <c r="E762" s="16" t="s">
        <v>417</v>
      </c>
      <c r="F762" s="16" t="s">
        <v>455</v>
      </c>
      <c r="G762" s="16">
        <v>2320</v>
      </c>
      <c r="H762" s="16">
        <v>3480</v>
      </c>
      <c r="I762" s="17" t="s">
        <v>420</v>
      </c>
      <c r="J762" s="18">
        <v>47825627</v>
      </c>
      <c r="K762" s="19">
        <v>47825627</v>
      </c>
      <c r="L762" s="19">
        <v>0</v>
      </c>
      <c r="M762" s="19">
        <v>0</v>
      </c>
      <c r="N762" s="19">
        <v>0</v>
      </c>
      <c r="O762" s="19">
        <v>47825627</v>
      </c>
      <c r="P762" s="19">
        <v>0</v>
      </c>
      <c r="Q762" s="19">
        <v>0</v>
      </c>
      <c r="R762" s="19">
        <v>0</v>
      </c>
      <c r="S762" s="19">
        <v>0</v>
      </c>
      <c r="T762" s="19">
        <v>0</v>
      </c>
      <c r="U762" s="19">
        <v>0</v>
      </c>
      <c r="V762" s="19">
        <v>47825627</v>
      </c>
      <c r="W762" s="19">
        <v>0</v>
      </c>
      <c r="X762" s="19">
        <v>47825627</v>
      </c>
      <c r="Y762" s="20">
        <f t="shared" si="44"/>
        <v>0</v>
      </c>
      <c r="Z762" s="20">
        <f t="shared" si="45"/>
        <v>0</v>
      </c>
      <c r="AA762" s="20">
        <f t="shared" si="46"/>
        <v>0</v>
      </c>
      <c r="AB762" s="21">
        <f t="shared" si="47"/>
        <v>0</v>
      </c>
    </row>
    <row r="763" spans="1:28" outlineLevel="1" x14ac:dyDescent="0.25">
      <c r="A763" s="37"/>
      <c r="B763" s="37"/>
      <c r="C763" s="37"/>
      <c r="D763" s="45" t="s">
        <v>573</v>
      </c>
      <c r="E763" s="37"/>
      <c r="F763" s="37"/>
      <c r="G763" s="37"/>
      <c r="H763" s="37"/>
      <c r="I763" s="38"/>
      <c r="J763" s="39">
        <f>SUBTOTAL(9,J761:J762)</f>
        <v>97125298</v>
      </c>
      <c r="K763" s="40">
        <f>SUBTOTAL(9,K761:K762)</f>
        <v>97125298</v>
      </c>
      <c r="L763" s="40">
        <f>SUBTOTAL(9,L761:L762)</f>
        <v>0</v>
      </c>
      <c r="M763" s="40">
        <f>SUBTOTAL(9,M761:M762)</f>
        <v>0</v>
      </c>
      <c r="N763" s="40">
        <f>SUBTOTAL(9,N761:N762)</f>
        <v>0</v>
      </c>
      <c r="O763" s="40">
        <f>SUBTOTAL(9,O761:O762)</f>
        <v>97125298</v>
      </c>
      <c r="P763" s="40">
        <f>SUBTOTAL(9,P761:P762)</f>
        <v>0</v>
      </c>
      <c r="Q763" s="40">
        <f>SUBTOTAL(9,Q761:Q762)</f>
        <v>0</v>
      </c>
      <c r="R763" s="40">
        <f>SUBTOTAL(9,R761:R762)</f>
        <v>0</v>
      </c>
      <c r="S763" s="40">
        <f>SUBTOTAL(9,S761:S762)</f>
        <v>0</v>
      </c>
      <c r="T763" s="40">
        <f>SUBTOTAL(9,T761:T762)</f>
        <v>0</v>
      </c>
      <c r="U763" s="40">
        <f>SUBTOTAL(9,U761:U762)</f>
        <v>0</v>
      </c>
      <c r="V763" s="40">
        <f>SUBTOTAL(9,V761:V762)</f>
        <v>97125298</v>
      </c>
      <c r="W763" s="40">
        <f>SUBTOTAL(9,W761:W762)</f>
        <v>0</v>
      </c>
      <c r="X763" s="40">
        <f>SUBTOTAL(9,X761:X762)</f>
        <v>97125298</v>
      </c>
      <c r="Y763" s="41">
        <f t="shared" si="44"/>
        <v>0</v>
      </c>
      <c r="Z763" s="41">
        <f t="shared" si="45"/>
        <v>0</v>
      </c>
      <c r="AA763" s="41">
        <f t="shared" si="46"/>
        <v>0</v>
      </c>
      <c r="AB763" s="41">
        <f t="shared" si="47"/>
        <v>0</v>
      </c>
    </row>
    <row r="764" spans="1:28" ht="105" outlineLevel="2" x14ac:dyDescent="0.25">
      <c r="A764" s="15" t="s">
        <v>347</v>
      </c>
      <c r="B764" s="16" t="s">
        <v>288</v>
      </c>
      <c r="C764" s="16" t="s">
        <v>195</v>
      </c>
      <c r="D764" s="16" t="s">
        <v>421</v>
      </c>
      <c r="E764" s="16" t="s">
        <v>417</v>
      </c>
      <c r="F764" s="16" t="s">
        <v>455</v>
      </c>
      <c r="G764" s="16">
        <v>2320</v>
      </c>
      <c r="H764" s="16">
        <v>3420</v>
      </c>
      <c r="I764" s="17" t="s">
        <v>422</v>
      </c>
      <c r="J764" s="18">
        <v>31370839</v>
      </c>
      <c r="K764" s="19">
        <v>31370839</v>
      </c>
      <c r="L764" s="19">
        <v>0</v>
      </c>
      <c r="M764" s="19">
        <v>0</v>
      </c>
      <c r="N764" s="19">
        <v>0</v>
      </c>
      <c r="O764" s="19">
        <v>31370839</v>
      </c>
      <c r="P764" s="19">
        <v>0</v>
      </c>
      <c r="Q764" s="19">
        <v>0</v>
      </c>
      <c r="R764" s="19">
        <v>0</v>
      </c>
      <c r="S764" s="19">
        <v>0</v>
      </c>
      <c r="T764" s="19">
        <v>0</v>
      </c>
      <c r="U764" s="19">
        <v>0</v>
      </c>
      <c r="V764" s="19">
        <v>31370839</v>
      </c>
      <c r="W764" s="19">
        <v>0</v>
      </c>
      <c r="X764" s="19">
        <v>31370839</v>
      </c>
      <c r="Y764" s="20">
        <f t="shared" si="44"/>
        <v>0</v>
      </c>
      <c r="Z764" s="20">
        <f t="shared" si="45"/>
        <v>0</v>
      </c>
      <c r="AA764" s="20">
        <f t="shared" si="46"/>
        <v>0</v>
      </c>
      <c r="AB764" s="21">
        <f t="shared" si="47"/>
        <v>0</v>
      </c>
    </row>
    <row r="765" spans="1:28" outlineLevel="1" x14ac:dyDescent="0.25">
      <c r="A765" s="37"/>
      <c r="B765" s="37"/>
      <c r="C765" s="37"/>
      <c r="D765" s="45" t="s">
        <v>574</v>
      </c>
      <c r="E765" s="37"/>
      <c r="F765" s="37"/>
      <c r="G765" s="37"/>
      <c r="H765" s="37"/>
      <c r="I765" s="38"/>
      <c r="J765" s="39">
        <f>SUBTOTAL(9,J764:J764)</f>
        <v>31370839</v>
      </c>
      <c r="K765" s="40">
        <f>SUBTOTAL(9,K764:K764)</f>
        <v>31370839</v>
      </c>
      <c r="L765" s="40">
        <f>SUBTOTAL(9,L764:L764)</f>
        <v>0</v>
      </c>
      <c r="M765" s="40">
        <f>SUBTOTAL(9,M764:M764)</f>
        <v>0</v>
      </c>
      <c r="N765" s="40">
        <f>SUBTOTAL(9,N764:N764)</f>
        <v>0</v>
      </c>
      <c r="O765" s="40">
        <f>SUBTOTAL(9,O764:O764)</f>
        <v>31370839</v>
      </c>
      <c r="P765" s="40">
        <f>SUBTOTAL(9,P764:P764)</f>
        <v>0</v>
      </c>
      <c r="Q765" s="40">
        <f>SUBTOTAL(9,Q764:Q764)</f>
        <v>0</v>
      </c>
      <c r="R765" s="40">
        <f>SUBTOTAL(9,R764:R764)</f>
        <v>0</v>
      </c>
      <c r="S765" s="40">
        <f>SUBTOTAL(9,S764:S764)</f>
        <v>0</v>
      </c>
      <c r="T765" s="40">
        <f>SUBTOTAL(9,T764:T764)</f>
        <v>0</v>
      </c>
      <c r="U765" s="40">
        <f>SUBTOTAL(9,U764:U764)</f>
        <v>0</v>
      </c>
      <c r="V765" s="40">
        <f>SUBTOTAL(9,V764:V764)</f>
        <v>31370839</v>
      </c>
      <c r="W765" s="40">
        <f>SUBTOTAL(9,W764:W764)</f>
        <v>0</v>
      </c>
      <c r="X765" s="40">
        <f>SUBTOTAL(9,X764:X764)</f>
        <v>31370839</v>
      </c>
      <c r="Y765" s="41">
        <f>IF($S765=0,0,$S765/$K765)</f>
        <v>0</v>
      </c>
      <c r="Z765" s="41">
        <f>IF($S765=0,0,$S765/$O765)</f>
        <v>0</v>
      </c>
      <c r="AA765" s="41">
        <f>((P765+Q765+R765)/(O765))</f>
        <v>0</v>
      </c>
      <c r="AB765" s="41">
        <f>Z765+AA765</f>
        <v>0</v>
      </c>
    </row>
    <row r="766" spans="1:28" x14ac:dyDescent="0.25">
      <c r="A766" s="34"/>
      <c r="B766" s="34"/>
      <c r="C766" s="34"/>
      <c r="D766" s="34" t="s">
        <v>451</v>
      </c>
      <c r="E766" s="34"/>
      <c r="F766" s="34"/>
      <c r="G766" s="34"/>
      <c r="H766" s="34"/>
      <c r="I766" s="35"/>
      <c r="J766" s="29">
        <f>SUBTOTAL(9,J10:J764)</f>
        <v>2586221855269</v>
      </c>
      <c r="K766" s="30">
        <f>SUBTOTAL(9,K10:K764)</f>
        <v>2598415679437</v>
      </c>
      <c r="L766" s="30">
        <f>SUBTOTAL(9,L10:L764)</f>
        <v>0</v>
      </c>
      <c r="M766" s="30">
        <f>SUBTOTAL(9,M10:M764)</f>
        <v>-42841996</v>
      </c>
      <c r="N766" s="30">
        <f>SUBTOTAL(9,N10:N764)</f>
        <v>210056358.13</v>
      </c>
      <c r="O766" s="30">
        <f>SUBTOTAL(9,O10:O764)</f>
        <v>2598372837441</v>
      </c>
      <c r="P766" s="30">
        <f>SUBTOTAL(9,P10:P764)</f>
        <v>5725854073.5999994</v>
      </c>
      <c r="Q766" s="30">
        <f>SUBTOTAL(9,Q10:Q764)</f>
        <v>249323564621.74017</v>
      </c>
      <c r="R766" s="30">
        <f>SUBTOTAL(9,R10:R764)</f>
        <v>113986222.99000001</v>
      </c>
      <c r="S766" s="30">
        <f>SUBTOTAL(9,S10:S764)</f>
        <v>708337216442.79004</v>
      </c>
      <c r="T766" s="30">
        <f>SUBTOTAL(9,T10:T764)</f>
        <v>707840420590.45984</v>
      </c>
      <c r="U766" s="30">
        <f>SUBTOTAL(9,U10:U764)</f>
        <v>974942641692.42078</v>
      </c>
      <c r="V766" s="30">
        <f>SUBTOTAL(9,V10:V764)</f>
        <v>1634915058075.8806</v>
      </c>
      <c r="W766" s="30">
        <f>SUBTOTAL(9,W10:W764)</f>
        <v>2000000000</v>
      </c>
      <c r="X766" s="30">
        <f>SUBTOTAL(9,X10:X764)</f>
        <v>1632872216079.8806</v>
      </c>
      <c r="Y766" s="31">
        <f>IF($S766=0,0,$S766/$K766)</f>
        <v>0.2726035029915867</v>
      </c>
      <c r="Z766" s="31">
        <f>IF($S766=0,0,$S766/$O766)</f>
        <v>0.2726079976807308</v>
      </c>
      <c r="AA766" s="31">
        <v>0</v>
      </c>
      <c r="AB766" s="31">
        <f>Z766+AA766</f>
        <v>0.2726079976807308</v>
      </c>
    </row>
    <row r="767" spans="1:28" x14ac:dyDescent="0.25">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6"/>
      <c r="Z767" s="26"/>
      <c r="AA767" s="26"/>
      <c r="AB767" s="26"/>
    </row>
    <row r="768" spans="1:28" x14ac:dyDescent="0.25">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6"/>
      <c r="Z768" s="26"/>
      <c r="AA768" s="26"/>
      <c r="AB768" s="26"/>
    </row>
    <row r="769" spans="1:28" x14ac:dyDescent="0.25">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6"/>
      <c r="Z769" s="26"/>
      <c r="AA769" s="26"/>
      <c r="AB769" s="26"/>
    </row>
    <row r="770" spans="1:28" x14ac:dyDescent="0.25">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6"/>
      <c r="Z770" s="26"/>
      <c r="AA770" s="26"/>
      <c r="AB770" s="26"/>
    </row>
    <row r="771" spans="1:28" x14ac:dyDescent="0.25">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6"/>
      <c r="Z771" s="26"/>
      <c r="AA771" s="26"/>
      <c r="AB771" s="26"/>
    </row>
    <row r="772" spans="1:28" x14ac:dyDescent="0.25">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6"/>
      <c r="Z772" s="26"/>
      <c r="AA772" s="26"/>
      <c r="AB772" s="26"/>
    </row>
    <row r="773" spans="1:28" x14ac:dyDescent="0.25">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6"/>
      <c r="Z773" s="26"/>
      <c r="AA773" s="26"/>
      <c r="AB773" s="26"/>
    </row>
    <row r="774" spans="1:28" x14ac:dyDescent="0.25">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6"/>
      <c r="Z774" s="26"/>
      <c r="AA774" s="26"/>
      <c r="AB774" s="26"/>
    </row>
    <row r="775" spans="1:28" x14ac:dyDescent="0.25">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6"/>
      <c r="Z775" s="26"/>
      <c r="AA775" s="26"/>
      <c r="AB775" s="26"/>
    </row>
    <row r="776" spans="1:28" x14ac:dyDescent="0.25">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6"/>
      <c r="Z776" s="26"/>
      <c r="AA776" s="26"/>
      <c r="AB776" s="26"/>
    </row>
    <row r="777" spans="1:28" x14ac:dyDescent="0.25">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6"/>
      <c r="Z777" s="26"/>
      <c r="AA777" s="26"/>
      <c r="AB777" s="26"/>
    </row>
    <row r="778" spans="1:28" x14ac:dyDescent="0.25">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6"/>
      <c r="Z778" s="26"/>
      <c r="AA778" s="26"/>
      <c r="AB778" s="26"/>
    </row>
    <row r="779" spans="1:28" x14ac:dyDescent="0.25">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6"/>
      <c r="Z779" s="26"/>
      <c r="AA779" s="26"/>
      <c r="AB779" s="26"/>
    </row>
    <row r="780" spans="1:28" x14ac:dyDescent="0.25">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6"/>
      <c r="Z780" s="26"/>
      <c r="AA780" s="26"/>
      <c r="AB780" s="26"/>
    </row>
    <row r="781" spans="1:28" x14ac:dyDescent="0.25">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6"/>
      <c r="Z781" s="26"/>
      <c r="AA781" s="26"/>
      <c r="AB781" s="26"/>
    </row>
    <row r="782" spans="1:28" x14ac:dyDescent="0.25">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6"/>
      <c r="Z782" s="26"/>
      <c r="AA782" s="26"/>
      <c r="AB782" s="26"/>
    </row>
    <row r="783" spans="1:28" x14ac:dyDescent="0.25">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6"/>
      <c r="Z783" s="26"/>
      <c r="AA783" s="26"/>
      <c r="AB783" s="26"/>
    </row>
    <row r="784" spans="1:28" x14ac:dyDescent="0.25">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6"/>
      <c r="Z784" s="26"/>
      <c r="AA784" s="26"/>
      <c r="AB784" s="26"/>
    </row>
    <row r="785" spans="1:28" x14ac:dyDescent="0.25">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6"/>
      <c r="Z785" s="26"/>
      <c r="AA785" s="26"/>
      <c r="AB785" s="26"/>
    </row>
    <row r="786" spans="1:28" x14ac:dyDescent="0.25">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6"/>
      <c r="Z786" s="26"/>
      <c r="AA786" s="26"/>
      <c r="AB786" s="26"/>
    </row>
    <row r="787" spans="1:28" x14ac:dyDescent="0.25">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6"/>
      <c r="Z787" s="26"/>
      <c r="AA787" s="26"/>
      <c r="AB787" s="26"/>
    </row>
    <row r="788" spans="1:28" x14ac:dyDescent="0.25">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6"/>
      <c r="Z788" s="26"/>
      <c r="AA788" s="26"/>
      <c r="AB788" s="26"/>
    </row>
    <row r="789" spans="1:28" x14ac:dyDescent="0.25">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6"/>
      <c r="Z789" s="26"/>
      <c r="AA789" s="26"/>
      <c r="AB789" s="26"/>
    </row>
    <row r="790" spans="1:28" x14ac:dyDescent="0.25">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6"/>
      <c r="Z790" s="26"/>
      <c r="AA790" s="26"/>
      <c r="AB790" s="26"/>
    </row>
    <row r="791" spans="1:28" x14ac:dyDescent="0.25">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6"/>
      <c r="Z791" s="26"/>
      <c r="AA791" s="26"/>
      <c r="AB791" s="26"/>
    </row>
    <row r="792" spans="1:28" x14ac:dyDescent="0.25">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6"/>
      <c r="Z792" s="26"/>
      <c r="AA792" s="26"/>
      <c r="AB792" s="26"/>
    </row>
    <row r="793" spans="1:28" x14ac:dyDescent="0.25">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6"/>
      <c r="Z793" s="26"/>
      <c r="AA793" s="26"/>
      <c r="AB793" s="26"/>
    </row>
    <row r="794" spans="1:28" x14ac:dyDescent="0.25">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6"/>
      <c r="Z794" s="26"/>
      <c r="AA794" s="26"/>
      <c r="AB794" s="26"/>
    </row>
    <row r="795" spans="1:28" x14ac:dyDescent="0.25">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6"/>
      <c r="Z795" s="26"/>
      <c r="AA795" s="26"/>
      <c r="AB795" s="26"/>
    </row>
    <row r="796" spans="1:28" x14ac:dyDescent="0.25">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6"/>
      <c r="Z796" s="26"/>
      <c r="AA796" s="26"/>
      <c r="AB796" s="26"/>
    </row>
    <row r="797" spans="1:28" x14ac:dyDescent="0.25">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6"/>
      <c r="Z797" s="26"/>
      <c r="AA797" s="26"/>
      <c r="AB797" s="26"/>
    </row>
    <row r="798" spans="1:28" x14ac:dyDescent="0.25">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6"/>
      <c r="Z798" s="26"/>
      <c r="AA798" s="26"/>
      <c r="AB798" s="26"/>
    </row>
    <row r="799" spans="1:28" x14ac:dyDescent="0.25">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6"/>
      <c r="Z799" s="26"/>
      <c r="AA799" s="26"/>
      <c r="AB799" s="26"/>
    </row>
    <row r="800" spans="1:28" x14ac:dyDescent="0.25">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6"/>
      <c r="Z800" s="26"/>
      <c r="AA800" s="26"/>
      <c r="AB800" s="26"/>
    </row>
    <row r="801" spans="1:28" x14ac:dyDescent="0.25">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6"/>
      <c r="Z801" s="26"/>
      <c r="AA801" s="26"/>
      <c r="AB801" s="26"/>
    </row>
    <row r="802" spans="1:28" x14ac:dyDescent="0.25">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6"/>
      <c r="Z802" s="26"/>
      <c r="AA802" s="26"/>
      <c r="AB802" s="26"/>
    </row>
    <row r="803" spans="1:28" x14ac:dyDescent="0.25">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6"/>
      <c r="Z803" s="26"/>
      <c r="AA803" s="26"/>
      <c r="AB803" s="26"/>
    </row>
    <row r="804" spans="1:28" x14ac:dyDescent="0.25">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6"/>
      <c r="Z804" s="26"/>
      <c r="AA804" s="26"/>
      <c r="AB804" s="26"/>
    </row>
    <row r="805" spans="1:28" x14ac:dyDescent="0.25">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6"/>
      <c r="Z805" s="26"/>
      <c r="AA805" s="26"/>
      <c r="AB805" s="26"/>
    </row>
    <row r="806" spans="1:28" x14ac:dyDescent="0.25">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6"/>
      <c r="Z806" s="26"/>
      <c r="AA806" s="26"/>
      <c r="AB806" s="26"/>
    </row>
    <row r="807" spans="1:28" x14ac:dyDescent="0.25">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6"/>
      <c r="Z807" s="26"/>
      <c r="AA807" s="26"/>
      <c r="AB807" s="26"/>
    </row>
    <row r="808" spans="1:28" x14ac:dyDescent="0.25">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6"/>
      <c r="Z808" s="26"/>
      <c r="AA808" s="26"/>
      <c r="AB808" s="26"/>
    </row>
    <row r="809" spans="1:28" x14ac:dyDescent="0.25">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6"/>
      <c r="Z809" s="26"/>
      <c r="AA809" s="26"/>
      <c r="AB809" s="26"/>
    </row>
    <row r="810" spans="1:28" x14ac:dyDescent="0.25">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6"/>
      <c r="Z810" s="26"/>
      <c r="AA810" s="26"/>
      <c r="AB810" s="26"/>
    </row>
    <row r="811" spans="1:28" x14ac:dyDescent="0.25">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6"/>
      <c r="Z811" s="26"/>
      <c r="AA811" s="26"/>
      <c r="AB811" s="26"/>
    </row>
    <row r="812" spans="1:28" x14ac:dyDescent="0.25">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6"/>
      <c r="Z812" s="26"/>
      <c r="AA812" s="26"/>
      <c r="AB812" s="26"/>
    </row>
    <row r="813" spans="1:28" x14ac:dyDescent="0.25">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6"/>
      <c r="Z813" s="26"/>
      <c r="AA813" s="26"/>
      <c r="AB813" s="26"/>
    </row>
    <row r="814" spans="1:28" x14ac:dyDescent="0.25">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6"/>
      <c r="Z814" s="26"/>
      <c r="AA814" s="26"/>
      <c r="AB814" s="26"/>
    </row>
    <row r="815" spans="1:28" x14ac:dyDescent="0.25">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6"/>
      <c r="Z815" s="26"/>
      <c r="AA815" s="26"/>
      <c r="AB815" s="26"/>
    </row>
    <row r="816" spans="1:28" x14ac:dyDescent="0.25">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6"/>
      <c r="Z816" s="26"/>
      <c r="AA816" s="26"/>
      <c r="AB816" s="26"/>
    </row>
    <row r="817" spans="1:28" x14ac:dyDescent="0.25">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6"/>
      <c r="Z817" s="26"/>
      <c r="AA817" s="26"/>
      <c r="AB817" s="26"/>
    </row>
    <row r="818" spans="1:28" x14ac:dyDescent="0.25">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6"/>
      <c r="Z818" s="26"/>
      <c r="AA818" s="26"/>
      <c r="AB818" s="26"/>
    </row>
    <row r="819" spans="1:28" x14ac:dyDescent="0.25">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6"/>
      <c r="Z819" s="26"/>
      <c r="AA819" s="26"/>
      <c r="AB819" s="26"/>
    </row>
    <row r="820" spans="1:28" x14ac:dyDescent="0.25">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6"/>
      <c r="Z820" s="26"/>
      <c r="AA820" s="26"/>
      <c r="AB820" s="26"/>
    </row>
    <row r="821" spans="1:28" x14ac:dyDescent="0.25">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6"/>
      <c r="Z821" s="26"/>
      <c r="AA821" s="26"/>
      <c r="AB821" s="26"/>
    </row>
    <row r="822" spans="1:28" x14ac:dyDescent="0.25">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6"/>
      <c r="Z822" s="26"/>
      <c r="AA822" s="26"/>
      <c r="AB822" s="26"/>
    </row>
    <row r="823" spans="1:28" x14ac:dyDescent="0.25">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6"/>
      <c r="Z823" s="26"/>
      <c r="AA823" s="26"/>
      <c r="AB823" s="26"/>
    </row>
    <row r="824" spans="1:28" x14ac:dyDescent="0.25">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6"/>
      <c r="Z824" s="26"/>
      <c r="AA824" s="26"/>
      <c r="AB824" s="26"/>
    </row>
    <row r="825" spans="1:28" x14ac:dyDescent="0.25">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6"/>
      <c r="Z825" s="26"/>
      <c r="AA825" s="26"/>
      <c r="AB825" s="26"/>
    </row>
    <row r="826" spans="1:28" x14ac:dyDescent="0.25">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6"/>
      <c r="Z826" s="26"/>
      <c r="AA826" s="26"/>
      <c r="AB826" s="26"/>
    </row>
    <row r="827" spans="1:28" x14ac:dyDescent="0.25">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6"/>
      <c r="Z827" s="26"/>
      <c r="AA827" s="26"/>
      <c r="AB827" s="26"/>
    </row>
    <row r="828" spans="1:28" x14ac:dyDescent="0.25">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6"/>
      <c r="Z828" s="26"/>
      <c r="AA828" s="26"/>
      <c r="AB828" s="26"/>
    </row>
    <row r="829" spans="1:28" x14ac:dyDescent="0.25">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6"/>
      <c r="Z829" s="26"/>
      <c r="AA829" s="26"/>
      <c r="AB829" s="26"/>
    </row>
    <row r="830" spans="1:28" x14ac:dyDescent="0.25">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6"/>
      <c r="Z830" s="26"/>
      <c r="AA830" s="26"/>
      <c r="AB830" s="26"/>
    </row>
    <row r="831" spans="1:28" x14ac:dyDescent="0.25">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6"/>
      <c r="Z831" s="26"/>
      <c r="AA831" s="26"/>
      <c r="AB831" s="26"/>
    </row>
    <row r="832" spans="1:28" x14ac:dyDescent="0.25">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6"/>
      <c r="Z832" s="26"/>
      <c r="AA832" s="26"/>
      <c r="AB832" s="26"/>
    </row>
    <row r="833" spans="1:28" x14ac:dyDescent="0.25">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6"/>
      <c r="Z833" s="26"/>
      <c r="AA833" s="26"/>
      <c r="AB833" s="26"/>
    </row>
    <row r="834" spans="1:28" x14ac:dyDescent="0.25">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6"/>
      <c r="Z834" s="26"/>
      <c r="AA834" s="26"/>
      <c r="AB834" s="26"/>
    </row>
    <row r="835" spans="1:28" x14ac:dyDescent="0.25">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6"/>
      <c r="Z835" s="26"/>
      <c r="AA835" s="26"/>
      <c r="AB835" s="26"/>
    </row>
    <row r="836" spans="1:28" x14ac:dyDescent="0.25">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6"/>
      <c r="Z836" s="26"/>
      <c r="AA836" s="26"/>
      <c r="AB836" s="26"/>
    </row>
    <row r="837" spans="1:28" x14ac:dyDescent="0.25">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6"/>
      <c r="Z837" s="26"/>
      <c r="AA837" s="26"/>
      <c r="AB837" s="26"/>
    </row>
    <row r="838" spans="1:28" x14ac:dyDescent="0.25">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6"/>
      <c r="Z838" s="26"/>
      <c r="AA838" s="26"/>
      <c r="AB838" s="26"/>
    </row>
    <row r="839" spans="1:28" x14ac:dyDescent="0.25">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6"/>
      <c r="Z839" s="26"/>
      <c r="AA839" s="26"/>
      <c r="AB839" s="26"/>
    </row>
    <row r="840" spans="1:28" x14ac:dyDescent="0.25">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6"/>
      <c r="Z840" s="26"/>
      <c r="AA840" s="26"/>
      <c r="AB840" s="26"/>
    </row>
    <row r="841" spans="1:28" x14ac:dyDescent="0.25">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6"/>
      <c r="Z841" s="26"/>
      <c r="AA841" s="26"/>
      <c r="AB841" s="26"/>
    </row>
    <row r="842" spans="1:28" x14ac:dyDescent="0.25">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6"/>
      <c r="Z842" s="26"/>
      <c r="AA842" s="26"/>
      <c r="AB842" s="26"/>
    </row>
    <row r="843" spans="1:28" x14ac:dyDescent="0.25">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6"/>
      <c r="Z843" s="26"/>
      <c r="AA843" s="26"/>
      <c r="AB843" s="26"/>
    </row>
    <row r="844" spans="1:28" x14ac:dyDescent="0.25">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6"/>
      <c r="Z844" s="26"/>
      <c r="AA844" s="26"/>
      <c r="AB844" s="26"/>
    </row>
    <row r="845" spans="1:28" x14ac:dyDescent="0.25">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6"/>
      <c r="Z845" s="26"/>
      <c r="AA845" s="26"/>
      <c r="AB845" s="26"/>
    </row>
    <row r="846" spans="1:28" x14ac:dyDescent="0.25">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6"/>
      <c r="Z846" s="26"/>
      <c r="AA846" s="26"/>
      <c r="AB846" s="26"/>
    </row>
    <row r="847" spans="1:28" x14ac:dyDescent="0.25">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6"/>
      <c r="Z847" s="26"/>
      <c r="AA847" s="26"/>
      <c r="AB847" s="26"/>
    </row>
    <row r="848" spans="1:28" x14ac:dyDescent="0.25">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6"/>
      <c r="Z848" s="26"/>
      <c r="AA848" s="26"/>
      <c r="AB848" s="26"/>
    </row>
    <row r="849" spans="1:28" x14ac:dyDescent="0.25">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6"/>
      <c r="Z849" s="26"/>
      <c r="AA849" s="26"/>
      <c r="AB849" s="26"/>
    </row>
    <row r="850" spans="1:28" x14ac:dyDescent="0.25">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6"/>
      <c r="Z850" s="26"/>
      <c r="AA850" s="26"/>
      <c r="AB850" s="26"/>
    </row>
    <row r="851" spans="1:28" x14ac:dyDescent="0.25">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6"/>
      <c r="Z851" s="26"/>
      <c r="AA851" s="26"/>
      <c r="AB851" s="26"/>
    </row>
    <row r="852" spans="1:28" x14ac:dyDescent="0.25">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6"/>
      <c r="Z852" s="26"/>
      <c r="AA852" s="26"/>
      <c r="AB852" s="26"/>
    </row>
    <row r="853" spans="1:28" x14ac:dyDescent="0.25">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6"/>
      <c r="Z853" s="26"/>
      <c r="AA853" s="26"/>
      <c r="AB853" s="26"/>
    </row>
    <row r="854" spans="1:28" x14ac:dyDescent="0.25">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6"/>
      <c r="Z854" s="26"/>
      <c r="AA854" s="26"/>
      <c r="AB854" s="26"/>
    </row>
    <row r="855" spans="1:28" x14ac:dyDescent="0.25">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6"/>
      <c r="Z855" s="26"/>
      <c r="AA855" s="26"/>
      <c r="AB855" s="26"/>
    </row>
    <row r="856" spans="1:28" x14ac:dyDescent="0.25">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6"/>
      <c r="Z856" s="26"/>
      <c r="AA856" s="26"/>
      <c r="AB856" s="26"/>
    </row>
    <row r="857" spans="1:28" x14ac:dyDescent="0.25">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6"/>
      <c r="Z857" s="26"/>
      <c r="AA857" s="26"/>
      <c r="AB857" s="26"/>
    </row>
    <row r="858" spans="1:28" x14ac:dyDescent="0.25">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6"/>
      <c r="Z858" s="26"/>
      <c r="AA858" s="26"/>
      <c r="AB858" s="26"/>
    </row>
    <row r="859" spans="1:28" x14ac:dyDescent="0.25">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6"/>
      <c r="Z859" s="26"/>
      <c r="AA859" s="26"/>
      <c r="AB859" s="26"/>
    </row>
    <row r="860" spans="1:28" x14ac:dyDescent="0.25">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6"/>
      <c r="Z860" s="26"/>
      <c r="AA860" s="26"/>
      <c r="AB860" s="26"/>
    </row>
    <row r="861" spans="1:28" x14ac:dyDescent="0.25">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6"/>
      <c r="Z861" s="26"/>
      <c r="AA861" s="26"/>
      <c r="AB861" s="26"/>
    </row>
    <row r="862" spans="1:28" x14ac:dyDescent="0.25">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6"/>
      <c r="Z862" s="26"/>
      <c r="AA862" s="26"/>
      <c r="AB862" s="26"/>
    </row>
    <row r="863" spans="1:28" x14ac:dyDescent="0.25">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6"/>
      <c r="Z863" s="26"/>
      <c r="AA863" s="26"/>
      <c r="AB863" s="26"/>
    </row>
    <row r="864" spans="1:28" x14ac:dyDescent="0.25">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6"/>
      <c r="Z864" s="26"/>
      <c r="AA864" s="26"/>
      <c r="AB864" s="26"/>
    </row>
    <row r="865" spans="1:28" x14ac:dyDescent="0.25">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6"/>
      <c r="Z865" s="26"/>
      <c r="AA865" s="26"/>
      <c r="AB865" s="26"/>
    </row>
    <row r="866" spans="1:28" x14ac:dyDescent="0.25">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6"/>
      <c r="Z866" s="26"/>
      <c r="AA866" s="26"/>
      <c r="AB866" s="26"/>
    </row>
    <row r="867" spans="1:28" x14ac:dyDescent="0.25">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6"/>
      <c r="Z867" s="26"/>
      <c r="AA867" s="26"/>
      <c r="AB867" s="26"/>
    </row>
    <row r="868" spans="1:28" x14ac:dyDescent="0.25">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6"/>
      <c r="Z868" s="26"/>
      <c r="AA868" s="26"/>
      <c r="AB868" s="26"/>
    </row>
    <row r="869" spans="1:28" x14ac:dyDescent="0.25">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6"/>
      <c r="Z869" s="26"/>
      <c r="AA869" s="26"/>
      <c r="AB869" s="26"/>
    </row>
    <row r="870" spans="1:28" x14ac:dyDescent="0.25">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6"/>
      <c r="Z870" s="26"/>
      <c r="AA870" s="26"/>
      <c r="AB870" s="26"/>
    </row>
    <row r="871" spans="1:28" x14ac:dyDescent="0.25">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6"/>
      <c r="Z871" s="26"/>
      <c r="AA871" s="26"/>
      <c r="AB871" s="26"/>
    </row>
    <row r="872" spans="1:28" x14ac:dyDescent="0.25">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6"/>
      <c r="Z872" s="26"/>
      <c r="AA872" s="26"/>
      <c r="AB872" s="26"/>
    </row>
    <row r="873" spans="1:28" x14ac:dyDescent="0.25">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6"/>
      <c r="Z873" s="26"/>
      <c r="AA873" s="26"/>
      <c r="AB873" s="26"/>
    </row>
    <row r="874" spans="1:28" x14ac:dyDescent="0.25">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6"/>
      <c r="Z874" s="26"/>
      <c r="AA874" s="26"/>
      <c r="AB874" s="26"/>
    </row>
    <row r="875" spans="1:28" x14ac:dyDescent="0.25">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6"/>
      <c r="Z875" s="26"/>
      <c r="AA875" s="26"/>
      <c r="AB875" s="26"/>
    </row>
    <row r="876" spans="1:28" x14ac:dyDescent="0.25">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6"/>
      <c r="Z876" s="26"/>
      <c r="AA876" s="26"/>
      <c r="AB876" s="26"/>
    </row>
    <row r="877" spans="1:28" x14ac:dyDescent="0.25">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6"/>
      <c r="Z877" s="26"/>
      <c r="AA877" s="26"/>
      <c r="AB877" s="26"/>
    </row>
    <row r="878" spans="1:28" x14ac:dyDescent="0.25">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6"/>
      <c r="Z878" s="26"/>
      <c r="AA878" s="26"/>
      <c r="AB878" s="26"/>
    </row>
    <row r="879" spans="1:28" x14ac:dyDescent="0.25">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6"/>
      <c r="Z879" s="26"/>
      <c r="AA879" s="26"/>
      <c r="AB879" s="26"/>
    </row>
    <row r="880" spans="1:28" x14ac:dyDescent="0.25">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6"/>
      <c r="Z880" s="26"/>
      <c r="AA880" s="26"/>
      <c r="AB880" s="26"/>
    </row>
    <row r="881" spans="1:28" x14ac:dyDescent="0.25">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6"/>
      <c r="Z881" s="26"/>
      <c r="AA881" s="26"/>
      <c r="AB881" s="26"/>
    </row>
    <row r="882" spans="1:28" x14ac:dyDescent="0.25">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6"/>
      <c r="Z882" s="26"/>
      <c r="AA882" s="26"/>
      <c r="AB882" s="26"/>
    </row>
    <row r="883" spans="1:28" x14ac:dyDescent="0.25">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6"/>
      <c r="Z883" s="26"/>
      <c r="AA883" s="26"/>
      <c r="AB883" s="26"/>
    </row>
    <row r="884" spans="1:28" x14ac:dyDescent="0.25">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6"/>
      <c r="Z884" s="26"/>
      <c r="AA884" s="26"/>
      <c r="AB884" s="26"/>
    </row>
    <row r="885" spans="1:28" x14ac:dyDescent="0.25">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6"/>
      <c r="Z885" s="26"/>
      <c r="AA885" s="26"/>
      <c r="AB885" s="26"/>
    </row>
    <row r="886" spans="1:28" x14ac:dyDescent="0.25">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6"/>
      <c r="Z886" s="26"/>
      <c r="AA886" s="26"/>
      <c r="AB886" s="26"/>
    </row>
    <row r="887" spans="1:28" x14ac:dyDescent="0.25">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6"/>
      <c r="Z887" s="26"/>
      <c r="AA887" s="26"/>
      <c r="AB887" s="26"/>
    </row>
    <row r="888" spans="1:28" x14ac:dyDescent="0.25">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6"/>
      <c r="Z888" s="26"/>
      <c r="AA888" s="26"/>
      <c r="AB888" s="26"/>
    </row>
    <row r="889" spans="1:28" x14ac:dyDescent="0.25">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6"/>
      <c r="Z889" s="26"/>
      <c r="AA889" s="26"/>
      <c r="AB889" s="26"/>
    </row>
    <row r="890" spans="1:28" x14ac:dyDescent="0.25">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6"/>
      <c r="Z890" s="26"/>
      <c r="AA890" s="26"/>
      <c r="AB890" s="26"/>
    </row>
    <row r="891" spans="1:28" x14ac:dyDescent="0.25">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6"/>
      <c r="Z891" s="26"/>
      <c r="AA891" s="26"/>
      <c r="AB891" s="26"/>
    </row>
    <row r="892" spans="1:28" x14ac:dyDescent="0.25">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6"/>
      <c r="Z892" s="26"/>
      <c r="AA892" s="26"/>
      <c r="AB892" s="26"/>
    </row>
    <row r="893" spans="1:28" x14ac:dyDescent="0.25">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6"/>
      <c r="Z893" s="26"/>
      <c r="AA893" s="26"/>
      <c r="AB893" s="26"/>
    </row>
    <row r="894" spans="1:28" x14ac:dyDescent="0.25">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6"/>
      <c r="Z894" s="26"/>
      <c r="AA894" s="26"/>
      <c r="AB894" s="26"/>
    </row>
    <row r="895" spans="1:28" x14ac:dyDescent="0.25">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6"/>
      <c r="Z895" s="26"/>
      <c r="AA895" s="26"/>
      <c r="AB895" s="26"/>
    </row>
    <row r="896" spans="1:28" x14ac:dyDescent="0.25">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6"/>
      <c r="Z896" s="26"/>
      <c r="AA896" s="26"/>
      <c r="AB896" s="26"/>
    </row>
    <row r="897" spans="1:28" x14ac:dyDescent="0.25">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6"/>
      <c r="Z897" s="26"/>
      <c r="AA897" s="26"/>
      <c r="AB897" s="26"/>
    </row>
    <row r="898" spans="1:28" x14ac:dyDescent="0.25">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6"/>
      <c r="Z898" s="26"/>
      <c r="AA898" s="26"/>
      <c r="AB898" s="26"/>
    </row>
    <row r="899" spans="1:28" x14ac:dyDescent="0.25">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6"/>
      <c r="Z899" s="26"/>
      <c r="AA899" s="26"/>
      <c r="AB899" s="26"/>
    </row>
    <row r="900" spans="1:28" x14ac:dyDescent="0.25">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6"/>
      <c r="Z900" s="26"/>
      <c r="AA900" s="26"/>
      <c r="AB900" s="26"/>
    </row>
    <row r="901" spans="1:28" x14ac:dyDescent="0.25">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6"/>
      <c r="Z901" s="26"/>
      <c r="AA901" s="26"/>
      <c r="AB901" s="26"/>
    </row>
    <row r="902" spans="1:28" x14ac:dyDescent="0.25">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6"/>
      <c r="Z902" s="26"/>
      <c r="AA902" s="26"/>
      <c r="AB902" s="26"/>
    </row>
    <row r="903" spans="1:28" x14ac:dyDescent="0.25">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6"/>
      <c r="Z903" s="26"/>
      <c r="AA903" s="26"/>
      <c r="AB903" s="26"/>
    </row>
    <row r="904" spans="1:28" x14ac:dyDescent="0.25">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6"/>
      <c r="Z904" s="26"/>
      <c r="AA904" s="26"/>
      <c r="AB904" s="26"/>
    </row>
    <row r="905" spans="1:28" x14ac:dyDescent="0.25">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6"/>
      <c r="Z905" s="26"/>
      <c r="AA905" s="26"/>
      <c r="AB905" s="26"/>
    </row>
    <row r="906" spans="1:28" x14ac:dyDescent="0.25">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6"/>
      <c r="Z906" s="26"/>
      <c r="AA906" s="26"/>
      <c r="AB906" s="26"/>
    </row>
    <row r="907" spans="1:28" x14ac:dyDescent="0.25">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6"/>
      <c r="Z907" s="26"/>
      <c r="AA907" s="26"/>
      <c r="AB907" s="26"/>
    </row>
    <row r="908" spans="1:28" x14ac:dyDescent="0.25">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6"/>
      <c r="Z908" s="26"/>
      <c r="AA908" s="26"/>
      <c r="AB908" s="26"/>
    </row>
    <row r="909" spans="1:28" x14ac:dyDescent="0.25">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6"/>
      <c r="Z909" s="26"/>
      <c r="AA909" s="26"/>
      <c r="AB909" s="26"/>
    </row>
    <row r="910" spans="1:28" x14ac:dyDescent="0.25">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6"/>
      <c r="Z910" s="26"/>
      <c r="AA910" s="26"/>
      <c r="AB910" s="26"/>
    </row>
    <row r="911" spans="1:28" x14ac:dyDescent="0.25">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6"/>
      <c r="Z911" s="26"/>
      <c r="AA911" s="26"/>
      <c r="AB911" s="26"/>
    </row>
    <row r="912" spans="1:28" x14ac:dyDescent="0.25">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6"/>
      <c r="Z912" s="26"/>
      <c r="AA912" s="26"/>
      <c r="AB912" s="26"/>
    </row>
    <row r="913" spans="1:28" x14ac:dyDescent="0.25">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6"/>
      <c r="Z913" s="26"/>
      <c r="AA913" s="26"/>
      <c r="AB913" s="26"/>
    </row>
    <row r="914" spans="1:28" x14ac:dyDescent="0.25">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6"/>
      <c r="Z914" s="26"/>
      <c r="AA914" s="26"/>
      <c r="AB914" s="26"/>
    </row>
    <row r="915" spans="1:28" x14ac:dyDescent="0.25">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6"/>
      <c r="Z915" s="26"/>
      <c r="AA915" s="26"/>
      <c r="AB915" s="26"/>
    </row>
    <row r="916" spans="1:28" x14ac:dyDescent="0.25">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6"/>
      <c r="Z916" s="26"/>
      <c r="AA916" s="26"/>
      <c r="AB916" s="26"/>
    </row>
    <row r="917" spans="1:28" x14ac:dyDescent="0.25">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6"/>
      <c r="Z917" s="26"/>
      <c r="AA917" s="26"/>
      <c r="AB917" s="26"/>
    </row>
    <row r="918" spans="1:28" x14ac:dyDescent="0.25">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6"/>
      <c r="Z918" s="26"/>
      <c r="AA918" s="26"/>
      <c r="AB918" s="26"/>
    </row>
    <row r="919" spans="1:28" x14ac:dyDescent="0.25">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6"/>
      <c r="Z919" s="26"/>
      <c r="AA919" s="26"/>
      <c r="AB919" s="26"/>
    </row>
    <row r="920" spans="1:28" x14ac:dyDescent="0.25">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6"/>
      <c r="Z920" s="26"/>
      <c r="AA920" s="26"/>
      <c r="AB920" s="26"/>
    </row>
    <row r="921" spans="1:28" x14ac:dyDescent="0.25">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6"/>
      <c r="Z921" s="26"/>
      <c r="AA921" s="26"/>
      <c r="AB921" s="26"/>
    </row>
    <row r="922" spans="1:28" x14ac:dyDescent="0.25">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6"/>
      <c r="Z922" s="26"/>
      <c r="AA922" s="26"/>
      <c r="AB922" s="26"/>
    </row>
    <row r="923" spans="1:28" x14ac:dyDescent="0.25">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6"/>
      <c r="Z923" s="26"/>
      <c r="AA923" s="26"/>
      <c r="AB923" s="26"/>
    </row>
    <row r="924" spans="1:28" x14ac:dyDescent="0.25">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6"/>
      <c r="Z924" s="26"/>
      <c r="AA924" s="26"/>
      <c r="AB924" s="26"/>
    </row>
    <row r="925" spans="1:28" x14ac:dyDescent="0.25">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6"/>
      <c r="Z925" s="26"/>
      <c r="AA925" s="26"/>
      <c r="AB925" s="26"/>
    </row>
    <row r="926" spans="1:28" x14ac:dyDescent="0.25">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6"/>
      <c r="Z926" s="26"/>
      <c r="AA926" s="26"/>
      <c r="AB926" s="26"/>
    </row>
    <row r="927" spans="1:28" x14ac:dyDescent="0.25">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6"/>
      <c r="Z927" s="26"/>
      <c r="AA927" s="26"/>
      <c r="AB927" s="26"/>
    </row>
    <row r="928" spans="1:28" x14ac:dyDescent="0.25">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6"/>
      <c r="Z928" s="26"/>
      <c r="AA928" s="26"/>
      <c r="AB928" s="26"/>
    </row>
    <row r="929" spans="1:28" x14ac:dyDescent="0.25">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6"/>
      <c r="Z929" s="26"/>
      <c r="AA929" s="26"/>
      <c r="AB929" s="26"/>
    </row>
    <row r="930" spans="1:28" x14ac:dyDescent="0.25">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6"/>
      <c r="Z930" s="26"/>
      <c r="AA930" s="26"/>
      <c r="AB930" s="26"/>
    </row>
    <row r="931" spans="1:28" x14ac:dyDescent="0.25">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6"/>
      <c r="Z931" s="26"/>
      <c r="AA931" s="26"/>
      <c r="AB931" s="26"/>
    </row>
    <row r="932" spans="1:28" x14ac:dyDescent="0.25">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6"/>
      <c r="Z932" s="26"/>
      <c r="AA932" s="26"/>
      <c r="AB932" s="26"/>
    </row>
    <row r="933" spans="1:28" x14ac:dyDescent="0.25">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6"/>
      <c r="Z933" s="26"/>
      <c r="AA933" s="26"/>
      <c r="AB933" s="26"/>
    </row>
    <row r="934" spans="1:28" x14ac:dyDescent="0.25">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6"/>
      <c r="Z934" s="26"/>
      <c r="AA934" s="26"/>
      <c r="AB934" s="26"/>
    </row>
    <row r="935" spans="1:28" x14ac:dyDescent="0.25">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6"/>
      <c r="Z935" s="26"/>
      <c r="AA935" s="26"/>
      <c r="AB935" s="26"/>
    </row>
    <row r="936" spans="1:28" x14ac:dyDescent="0.25">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6"/>
      <c r="Z936" s="26"/>
      <c r="AA936" s="26"/>
      <c r="AB936" s="26"/>
    </row>
    <row r="937" spans="1:28" x14ac:dyDescent="0.25">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6"/>
      <c r="Z937" s="26"/>
      <c r="AA937" s="26"/>
      <c r="AB937" s="26"/>
    </row>
    <row r="938" spans="1:28" x14ac:dyDescent="0.25">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6"/>
      <c r="Z938" s="26"/>
      <c r="AA938" s="26"/>
      <c r="AB938" s="26"/>
    </row>
    <row r="939" spans="1:28" x14ac:dyDescent="0.25">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6"/>
      <c r="Z939" s="26"/>
      <c r="AA939" s="26"/>
      <c r="AB939" s="26"/>
    </row>
    <row r="940" spans="1:28" x14ac:dyDescent="0.25">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6"/>
      <c r="Z940" s="26"/>
      <c r="AA940" s="26"/>
      <c r="AB940" s="26"/>
    </row>
    <row r="941" spans="1:28" x14ac:dyDescent="0.25">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6"/>
      <c r="Z941" s="26"/>
      <c r="AA941" s="26"/>
      <c r="AB941" s="26"/>
    </row>
    <row r="942" spans="1:28" x14ac:dyDescent="0.25">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6"/>
      <c r="Z942" s="26"/>
      <c r="AA942" s="26"/>
      <c r="AB942" s="26"/>
    </row>
    <row r="943" spans="1:28" x14ac:dyDescent="0.25">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6"/>
      <c r="Z943" s="26"/>
      <c r="AA943" s="26"/>
      <c r="AB943" s="26"/>
    </row>
    <row r="944" spans="1:28" x14ac:dyDescent="0.25">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6"/>
      <c r="Z944" s="26"/>
      <c r="AA944" s="26"/>
      <c r="AB944" s="26"/>
    </row>
    <row r="945" spans="1:28" x14ac:dyDescent="0.25">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6"/>
      <c r="Z945" s="26"/>
      <c r="AA945" s="26"/>
      <c r="AB945" s="26"/>
    </row>
    <row r="946" spans="1:28" x14ac:dyDescent="0.25">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6"/>
      <c r="Z946" s="26"/>
      <c r="AA946" s="26"/>
      <c r="AB946" s="26"/>
    </row>
    <row r="947" spans="1:28" x14ac:dyDescent="0.25">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6"/>
      <c r="Z947" s="26"/>
      <c r="AA947" s="26"/>
      <c r="AB947" s="26"/>
    </row>
    <row r="948" spans="1:28" x14ac:dyDescent="0.25">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6"/>
      <c r="Z948" s="26"/>
      <c r="AA948" s="26"/>
      <c r="AB948" s="26"/>
    </row>
    <row r="949" spans="1:28" x14ac:dyDescent="0.25">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6"/>
      <c r="Z949" s="26"/>
      <c r="AA949" s="26"/>
      <c r="AB949" s="26"/>
    </row>
    <row r="950" spans="1:28" x14ac:dyDescent="0.25">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6"/>
      <c r="Z950" s="26"/>
      <c r="AA950" s="26"/>
      <c r="AB950" s="26"/>
    </row>
    <row r="951" spans="1:28" x14ac:dyDescent="0.25">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6"/>
      <c r="Z951" s="26"/>
      <c r="AA951" s="26"/>
      <c r="AB951" s="26"/>
    </row>
    <row r="952" spans="1:28" x14ac:dyDescent="0.25">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6"/>
      <c r="Z952" s="26"/>
      <c r="AA952" s="26"/>
      <c r="AB952" s="26"/>
    </row>
    <row r="953" spans="1:28" x14ac:dyDescent="0.25">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6"/>
      <c r="Z953" s="26"/>
      <c r="AA953" s="26"/>
      <c r="AB953" s="26"/>
    </row>
    <row r="954" spans="1:28" x14ac:dyDescent="0.25">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6"/>
      <c r="Z954" s="26"/>
      <c r="AA954" s="26"/>
      <c r="AB954" s="26"/>
    </row>
    <row r="955" spans="1:28" x14ac:dyDescent="0.25">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6"/>
      <c r="Z955" s="26"/>
      <c r="AA955" s="26"/>
      <c r="AB955" s="26"/>
    </row>
    <row r="956" spans="1:28" x14ac:dyDescent="0.25">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6"/>
      <c r="Z956" s="26"/>
      <c r="AA956" s="26"/>
      <c r="AB956" s="26"/>
    </row>
    <row r="957" spans="1:28" x14ac:dyDescent="0.25">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6"/>
      <c r="Z957" s="26"/>
      <c r="AA957" s="26"/>
      <c r="AB957" s="26"/>
    </row>
    <row r="958" spans="1:28" x14ac:dyDescent="0.25">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6"/>
      <c r="Z958" s="26"/>
      <c r="AA958" s="26"/>
      <c r="AB958" s="26"/>
    </row>
    <row r="959" spans="1:28" x14ac:dyDescent="0.25">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6"/>
      <c r="Z959" s="26"/>
      <c r="AA959" s="26"/>
      <c r="AB959" s="26"/>
    </row>
    <row r="960" spans="1:28" x14ac:dyDescent="0.25">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6"/>
      <c r="Z960" s="26"/>
      <c r="AA960" s="26"/>
      <c r="AB960" s="26"/>
    </row>
    <row r="961" spans="1:28" x14ac:dyDescent="0.25">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6"/>
      <c r="Z961" s="26"/>
      <c r="AA961" s="26"/>
      <c r="AB961" s="26"/>
    </row>
    <row r="962" spans="1:28" x14ac:dyDescent="0.25">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6"/>
      <c r="Z962" s="26"/>
      <c r="AA962" s="26"/>
      <c r="AB962" s="26"/>
    </row>
    <row r="963" spans="1:28" x14ac:dyDescent="0.25">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6"/>
      <c r="Z963" s="26"/>
      <c r="AA963" s="26"/>
      <c r="AB963" s="26"/>
    </row>
    <row r="964" spans="1:28" x14ac:dyDescent="0.25">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6"/>
      <c r="Z964" s="26"/>
      <c r="AA964" s="26"/>
      <c r="AB964" s="26"/>
    </row>
    <row r="965" spans="1:28" x14ac:dyDescent="0.25">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6"/>
      <c r="Z965" s="26"/>
      <c r="AA965" s="26"/>
      <c r="AB965" s="26"/>
    </row>
    <row r="966" spans="1:28" x14ac:dyDescent="0.25">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6"/>
      <c r="Z966" s="26"/>
      <c r="AA966" s="26"/>
      <c r="AB966" s="26"/>
    </row>
    <row r="967" spans="1:28" x14ac:dyDescent="0.25">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6"/>
      <c r="Z967" s="26"/>
      <c r="AA967" s="26"/>
      <c r="AB967" s="26"/>
    </row>
    <row r="968" spans="1:28" x14ac:dyDescent="0.25">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6"/>
      <c r="Z968" s="26"/>
      <c r="AA968" s="26"/>
      <c r="AB968" s="26"/>
    </row>
    <row r="969" spans="1:28" x14ac:dyDescent="0.25">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6"/>
      <c r="Z969" s="26"/>
      <c r="AA969" s="26"/>
      <c r="AB969" s="26"/>
    </row>
    <row r="970" spans="1:28" x14ac:dyDescent="0.25">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6"/>
      <c r="Z970" s="26"/>
      <c r="AA970" s="26"/>
      <c r="AB970" s="26"/>
    </row>
    <row r="971" spans="1:28" x14ac:dyDescent="0.25">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6"/>
      <c r="Z971" s="26"/>
      <c r="AA971" s="26"/>
      <c r="AB971" s="26"/>
    </row>
    <row r="972" spans="1:28" x14ac:dyDescent="0.25">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6"/>
      <c r="Z972" s="26"/>
      <c r="AA972" s="26"/>
      <c r="AB972" s="26"/>
    </row>
    <row r="973" spans="1:28" x14ac:dyDescent="0.25">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6"/>
      <c r="Z973" s="26"/>
      <c r="AA973" s="26"/>
      <c r="AB973" s="26"/>
    </row>
    <row r="974" spans="1:28" x14ac:dyDescent="0.25">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6"/>
      <c r="Z974" s="26"/>
      <c r="AA974" s="26"/>
      <c r="AB974" s="26"/>
    </row>
    <row r="975" spans="1:28" x14ac:dyDescent="0.25">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6"/>
      <c r="Z975" s="26"/>
      <c r="AA975" s="26"/>
      <c r="AB975" s="26"/>
    </row>
    <row r="976" spans="1:28" x14ac:dyDescent="0.25">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6"/>
      <c r="Z976" s="26"/>
      <c r="AA976" s="26"/>
      <c r="AB976" s="26"/>
    </row>
    <row r="977" spans="1:28" x14ac:dyDescent="0.25">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6"/>
      <c r="Z977" s="26"/>
      <c r="AA977" s="26"/>
      <c r="AB977" s="26"/>
    </row>
    <row r="978" spans="1:28" x14ac:dyDescent="0.25">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6"/>
      <c r="Z978" s="26"/>
      <c r="AA978" s="26"/>
      <c r="AB978" s="26"/>
    </row>
    <row r="979" spans="1:28" x14ac:dyDescent="0.25">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6"/>
      <c r="Z979" s="26"/>
      <c r="AA979" s="26"/>
      <c r="AB979" s="26"/>
    </row>
    <row r="980" spans="1:28" x14ac:dyDescent="0.25">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6"/>
      <c r="Z980" s="26"/>
      <c r="AA980" s="26"/>
      <c r="AB980" s="26"/>
    </row>
    <row r="981" spans="1:28" x14ac:dyDescent="0.25">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6"/>
      <c r="Z981" s="26"/>
      <c r="AA981" s="26"/>
      <c r="AB981" s="26"/>
    </row>
    <row r="982" spans="1:28" x14ac:dyDescent="0.25">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6"/>
      <c r="Z982" s="26"/>
      <c r="AA982" s="26"/>
      <c r="AB982" s="26"/>
    </row>
    <row r="983" spans="1:28" x14ac:dyDescent="0.25">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6"/>
      <c r="Z983" s="26"/>
      <c r="AA983" s="26"/>
      <c r="AB983" s="26"/>
    </row>
    <row r="984" spans="1:28" x14ac:dyDescent="0.25">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6"/>
      <c r="Z984" s="26"/>
      <c r="AA984" s="26"/>
      <c r="AB984" s="26"/>
    </row>
    <row r="985" spans="1:28" x14ac:dyDescent="0.25">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6"/>
      <c r="Z985" s="26"/>
      <c r="AA985" s="26"/>
      <c r="AB985" s="26"/>
    </row>
    <row r="986" spans="1:28" x14ac:dyDescent="0.25">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6"/>
      <c r="Z986" s="26"/>
      <c r="AA986" s="26"/>
      <c r="AB986" s="26"/>
    </row>
    <row r="987" spans="1:28" x14ac:dyDescent="0.25">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6"/>
      <c r="Z987" s="26"/>
      <c r="AA987" s="26"/>
      <c r="AB987" s="26"/>
    </row>
    <row r="988" spans="1:28" x14ac:dyDescent="0.25">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6"/>
      <c r="Z988" s="26"/>
      <c r="AA988" s="26"/>
      <c r="AB988" s="26"/>
    </row>
    <row r="989" spans="1:28" x14ac:dyDescent="0.25">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6"/>
      <c r="Z989" s="26"/>
      <c r="AA989" s="26"/>
      <c r="AB989" s="26"/>
    </row>
    <row r="990" spans="1:28" x14ac:dyDescent="0.25">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6"/>
      <c r="Z990" s="26"/>
      <c r="AA990" s="26"/>
      <c r="AB990" s="26"/>
    </row>
    <row r="991" spans="1:28" x14ac:dyDescent="0.25">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6"/>
      <c r="Z991" s="26"/>
      <c r="AA991" s="26"/>
      <c r="AB991" s="26"/>
    </row>
    <row r="992" spans="1:28" x14ac:dyDescent="0.25">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6"/>
      <c r="Z992" s="26"/>
      <c r="AA992" s="26"/>
      <c r="AB992" s="26"/>
    </row>
    <row r="993" spans="1:28" x14ac:dyDescent="0.25">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6"/>
      <c r="Z993" s="26"/>
      <c r="AA993" s="26"/>
      <c r="AB993" s="26"/>
    </row>
    <row r="994" spans="1:28" x14ac:dyDescent="0.25">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6"/>
      <c r="Z994" s="26"/>
      <c r="AA994" s="26"/>
      <c r="AB994" s="26"/>
    </row>
    <row r="995" spans="1:28" x14ac:dyDescent="0.25">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6"/>
      <c r="Z995" s="26"/>
      <c r="AA995" s="26"/>
      <c r="AB995" s="26"/>
    </row>
    <row r="996" spans="1:28" x14ac:dyDescent="0.25">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6"/>
      <c r="Z996" s="26"/>
      <c r="AA996" s="26"/>
      <c r="AB996" s="26"/>
    </row>
    <row r="997" spans="1:28" x14ac:dyDescent="0.25">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6"/>
      <c r="Z997" s="26"/>
      <c r="AA997" s="26"/>
      <c r="AB997" s="26"/>
    </row>
    <row r="998" spans="1:28" x14ac:dyDescent="0.25">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6"/>
      <c r="Z998" s="26"/>
      <c r="AA998" s="26"/>
      <c r="AB998" s="26"/>
    </row>
    <row r="999" spans="1:28" x14ac:dyDescent="0.25">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6"/>
      <c r="Z999" s="26"/>
      <c r="AA999" s="26"/>
      <c r="AB999" s="26"/>
    </row>
    <row r="1000" spans="1:28" x14ac:dyDescent="0.25">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6"/>
      <c r="Z1000" s="26"/>
      <c r="AA1000" s="26"/>
      <c r="AB1000" s="26"/>
    </row>
    <row r="1001" spans="1:28" x14ac:dyDescent="0.25">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6"/>
      <c r="Z1001" s="26"/>
      <c r="AA1001" s="26"/>
      <c r="AB1001" s="26"/>
    </row>
    <row r="1002" spans="1:28" x14ac:dyDescent="0.25">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6"/>
      <c r="Z1002" s="26"/>
      <c r="AA1002" s="26"/>
      <c r="AB1002" s="26"/>
    </row>
    <row r="1003" spans="1:28" x14ac:dyDescent="0.25">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6"/>
      <c r="Z1003" s="26"/>
      <c r="AA1003" s="26"/>
      <c r="AB1003" s="26"/>
    </row>
    <row r="1004" spans="1:28" x14ac:dyDescent="0.25">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6"/>
      <c r="Z1004" s="26"/>
      <c r="AA1004" s="26"/>
      <c r="AB1004" s="26"/>
    </row>
    <row r="1005" spans="1:28" x14ac:dyDescent="0.25">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6"/>
      <c r="Z1005" s="26"/>
      <c r="AA1005" s="26"/>
      <c r="AB1005" s="26"/>
    </row>
    <row r="1006" spans="1:28" x14ac:dyDescent="0.25">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6"/>
      <c r="Z1006" s="26"/>
      <c r="AA1006" s="26"/>
      <c r="AB1006" s="26"/>
    </row>
    <row r="1007" spans="1:28" x14ac:dyDescent="0.25">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6"/>
      <c r="Z1007" s="26"/>
      <c r="AA1007" s="26"/>
      <c r="AB1007" s="26"/>
    </row>
    <row r="1008" spans="1:28" x14ac:dyDescent="0.25">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6"/>
      <c r="Z1008" s="26"/>
      <c r="AA1008" s="26"/>
      <c r="AB1008" s="26"/>
    </row>
    <row r="1009" spans="1:28" x14ac:dyDescent="0.25">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6"/>
      <c r="Z1009" s="26"/>
      <c r="AA1009" s="26"/>
      <c r="AB1009" s="26"/>
    </row>
    <row r="1010" spans="1:28" x14ac:dyDescent="0.25">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6"/>
      <c r="Z1010" s="26"/>
      <c r="AA1010" s="26"/>
      <c r="AB1010" s="26"/>
    </row>
    <row r="1011" spans="1:28" x14ac:dyDescent="0.25">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6"/>
      <c r="Z1011" s="26"/>
      <c r="AA1011" s="26"/>
      <c r="AB1011" s="26"/>
    </row>
    <row r="1012" spans="1:28" x14ac:dyDescent="0.25">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6"/>
      <c r="Z1012" s="26"/>
      <c r="AA1012" s="26"/>
      <c r="AB1012" s="26"/>
    </row>
    <row r="1013" spans="1:28" x14ac:dyDescent="0.25">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6"/>
      <c r="Z1013" s="26"/>
      <c r="AA1013" s="26"/>
      <c r="AB1013" s="26"/>
    </row>
    <row r="1014" spans="1:28" x14ac:dyDescent="0.25">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6"/>
      <c r="Z1014" s="26"/>
      <c r="AA1014" s="26"/>
      <c r="AB1014" s="26"/>
    </row>
    <row r="1015" spans="1:28" x14ac:dyDescent="0.25">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6"/>
      <c r="Z1015" s="26"/>
      <c r="AA1015" s="26"/>
      <c r="AB1015" s="26"/>
    </row>
    <row r="1016" spans="1:28" x14ac:dyDescent="0.25">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6"/>
      <c r="Z1016" s="26"/>
      <c r="AA1016" s="26"/>
      <c r="AB1016" s="26"/>
    </row>
    <row r="1017" spans="1:28" x14ac:dyDescent="0.25">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6"/>
      <c r="Z1017" s="26"/>
      <c r="AA1017" s="26"/>
      <c r="AB1017" s="26"/>
    </row>
    <row r="1018" spans="1:28" x14ac:dyDescent="0.25">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6"/>
      <c r="Z1018" s="26"/>
      <c r="AA1018" s="26"/>
      <c r="AB1018" s="26"/>
    </row>
    <row r="1019" spans="1:28" x14ac:dyDescent="0.25">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6"/>
      <c r="Z1019" s="26"/>
      <c r="AA1019" s="26"/>
      <c r="AB1019" s="26"/>
    </row>
    <row r="1020" spans="1:28" x14ac:dyDescent="0.25">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6"/>
      <c r="Z1020" s="26"/>
      <c r="AA1020" s="26"/>
      <c r="AB1020" s="26"/>
    </row>
    <row r="1021" spans="1:28" x14ac:dyDescent="0.25">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6"/>
      <c r="Z1021" s="26"/>
      <c r="AA1021" s="26"/>
      <c r="AB1021" s="26"/>
    </row>
    <row r="1022" spans="1:28" x14ac:dyDescent="0.25">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6"/>
      <c r="Z1022" s="26"/>
      <c r="AA1022" s="26"/>
      <c r="AB1022" s="26"/>
    </row>
    <row r="1023" spans="1:28" x14ac:dyDescent="0.25">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6"/>
      <c r="Z1023" s="26"/>
      <c r="AA1023" s="26"/>
      <c r="AB1023" s="26"/>
    </row>
    <row r="1024" spans="1:28" x14ac:dyDescent="0.25">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6"/>
      <c r="Z1024" s="26"/>
      <c r="AA1024" s="26"/>
      <c r="AB1024" s="26"/>
    </row>
    <row r="1025" spans="1:28" x14ac:dyDescent="0.25">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6"/>
      <c r="Z1025" s="26"/>
      <c r="AA1025" s="26"/>
      <c r="AB1025" s="26"/>
    </row>
    <row r="1026" spans="1:28" x14ac:dyDescent="0.25">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6"/>
      <c r="Z1026" s="26"/>
      <c r="AA1026" s="26"/>
      <c r="AB1026" s="26"/>
    </row>
    <row r="1027" spans="1:28" x14ac:dyDescent="0.25">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6"/>
      <c r="Z1027" s="26"/>
      <c r="AA1027" s="26"/>
      <c r="AB1027" s="26"/>
    </row>
    <row r="1028" spans="1:28" x14ac:dyDescent="0.25">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6"/>
      <c r="Z1028" s="26"/>
      <c r="AA1028" s="26"/>
      <c r="AB1028" s="26"/>
    </row>
    <row r="1029" spans="1:28" x14ac:dyDescent="0.25">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6"/>
      <c r="Z1029" s="26"/>
      <c r="AA1029" s="26"/>
      <c r="AB1029" s="26"/>
    </row>
    <row r="1030" spans="1:28" x14ac:dyDescent="0.25">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6"/>
      <c r="Z1030" s="26"/>
      <c r="AA1030" s="26"/>
      <c r="AB1030" s="26"/>
    </row>
    <row r="1031" spans="1:28" x14ac:dyDescent="0.25">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6"/>
      <c r="Z1031" s="26"/>
      <c r="AA1031" s="26"/>
      <c r="AB1031" s="26"/>
    </row>
    <row r="1032" spans="1:28" x14ac:dyDescent="0.25">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6"/>
      <c r="Z1032" s="26"/>
      <c r="AA1032" s="26"/>
      <c r="AB1032" s="26"/>
    </row>
    <row r="1033" spans="1:28" x14ac:dyDescent="0.25">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6"/>
      <c r="Z1033" s="26"/>
      <c r="AA1033" s="26"/>
      <c r="AB1033" s="26"/>
    </row>
    <row r="1034" spans="1:28" x14ac:dyDescent="0.25">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6"/>
      <c r="Z1034" s="26"/>
      <c r="AA1034" s="26"/>
      <c r="AB1034" s="26"/>
    </row>
    <row r="1035" spans="1:28" x14ac:dyDescent="0.25">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6"/>
      <c r="Z1035" s="26"/>
      <c r="AA1035" s="26"/>
      <c r="AB1035" s="26"/>
    </row>
    <row r="1036" spans="1:28" x14ac:dyDescent="0.25">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6"/>
      <c r="Z1036" s="26"/>
      <c r="AA1036" s="26"/>
      <c r="AB1036" s="26"/>
    </row>
    <row r="1037" spans="1:28" x14ac:dyDescent="0.25">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6"/>
      <c r="Z1037" s="26"/>
      <c r="AA1037" s="26"/>
      <c r="AB1037" s="26"/>
    </row>
    <row r="1038" spans="1:28" x14ac:dyDescent="0.25">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6"/>
      <c r="Z1038" s="26"/>
      <c r="AA1038" s="26"/>
      <c r="AB1038" s="26"/>
    </row>
    <row r="1039" spans="1:28" x14ac:dyDescent="0.25">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6"/>
      <c r="Z1039" s="26"/>
      <c r="AA1039" s="26"/>
      <c r="AB1039" s="26"/>
    </row>
    <row r="1040" spans="1:28" x14ac:dyDescent="0.25">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6"/>
      <c r="Z1040" s="26"/>
      <c r="AA1040" s="26"/>
      <c r="AB1040" s="26"/>
    </row>
    <row r="1041" spans="1:28" x14ac:dyDescent="0.25">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6"/>
      <c r="Z1041" s="26"/>
      <c r="AA1041" s="26"/>
      <c r="AB1041" s="26"/>
    </row>
    <row r="1042" spans="1:28" x14ac:dyDescent="0.25">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6"/>
      <c r="Z1042" s="26"/>
      <c r="AA1042" s="26"/>
      <c r="AB1042" s="26"/>
    </row>
    <row r="1043" spans="1:28" x14ac:dyDescent="0.25">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6"/>
      <c r="Z1043" s="26"/>
      <c r="AA1043" s="26"/>
      <c r="AB1043" s="26"/>
    </row>
    <row r="1044" spans="1:28" x14ac:dyDescent="0.25">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6"/>
      <c r="Z1044" s="26"/>
      <c r="AA1044" s="26"/>
      <c r="AB1044" s="26"/>
    </row>
    <row r="1045" spans="1:28" x14ac:dyDescent="0.25">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6"/>
      <c r="Z1045" s="26"/>
      <c r="AA1045" s="26"/>
      <c r="AB1045" s="26"/>
    </row>
    <row r="1046" spans="1:28" x14ac:dyDescent="0.25">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6"/>
      <c r="Z1046" s="26"/>
      <c r="AA1046" s="26"/>
      <c r="AB1046" s="26"/>
    </row>
    <row r="1047" spans="1:28" x14ac:dyDescent="0.25">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6"/>
      <c r="Z1047" s="26"/>
      <c r="AA1047" s="26"/>
      <c r="AB1047" s="26"/>
    </row>
    <row r="1048" spans="1:28" x14ac:dyDescent="0.25">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6"/>
      <c r="Z1048" s="26"/>
      <c r="AA1048" s="26"/>
      <c r="AB1048" s="26"/>
    </row>
    <row r="1049" spans="1:28" x14ac:dyDescent="0.25">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6"/>
      <c r="Z1049" s="26"/>
      <c r="AA1049" s="26"/>
      <c r="AB1049" s="26"/>
    </row>
    <row r="1050" spans="1:28" x14ac:dyDescent="0.25">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6"/>
      <c r="Z1050" s="26"/>
      <c r="AA1050" s="26"/>
      <c r="AB1050" s="26"/>
    </row>
    <row r="1051" spans="1:28" x14ac:dyDescent="0.25">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6"/>
      <c r="Z1051" s="26"/>
      <c r="AA1051" s="26"/>
      <c r="AB1051" s="26"/>
    </row>
    <row r="1052" spans="1:28" x14ac:dyDescent="0.25">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6"/>
      <c r="Z1052" s="26"/>
      <c r="AA1052" s="26"/>
      <c r="AB1052" s="26"/>
    </row>
    <row r="1053" spans="1:28" x14ac:dyDescent="0.25">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6"/>
      <c r="Z1053" s="26"/>
      <c r="AA1053" s="26"/>
      <c r="AB1053" s="26"/>
    </row>
    <row r="1054" spans="1:28" x14ac:dyDescent="0.25">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6"/>
      <c r="Z1054" s="26"/>
      <c r="AA1054" s="26"/>
      <c r="AB1054" s="26"/>
    </row>
    <row r="1055" spans="1:28" x14ac:dyDescent="0.25">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6"/>
      <c r="Z1055" s="26"/>
      <c r="AA1055" s="26"/>
      <c r="AB1055" s="26"/>
    </row>
    <row r="1056" spans="1:28" x14ac:dyDescent="0.25">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6"/>
      <c r="Z1056" s="26"/>
      <c r="AA1056" s="26"/>
      <c r="AB1056" s="26"/>
    </row>
    <row r="1057" spans="1:28" x14ac:dyDescent="0.25">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6"/>
      <c r="Z1057" s="26"/>
      <c r="AA1057" s="26"/>
      <c r="AB1057" s="26"/>
    </row>
    <row r="1058" spans="1:28" x14ac:dyDescent="0.25">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6"/>
      <c r="Z1058" s="26"/>
      <c r="AA1058" s="26"/>
      <c r="AB1058" s="26"/>
    </row>
    <row r="1059" spans="1:28" x14ac:dyDescent="0.25">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6"/>
      <c r="Z1059" s="26"/>
      <c r="AA1059" s="26"/>
      <c r="AB1059" s="26"/>
    </row>
    <row r="1060" spans="1:28" x14ac:dyDescent="0.25">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6"/>
      <c r="Z1060" s="26"/>
      <c r="AA1060" s="26"/>
      <c r="AB1060" s="26"/>
    </row>
    <row r="1061" spans="1:28" x14ac:dyDescent="0.25">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6"/>
      <c r="Z1061" s="26"/>
      <c r="AA1061" s="26"/>
      <c r="AB1061" s="26"/>
    </row>
    <row r="1062" spans="1:28" x14ac:dyDescent="0.25">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6"/>
      <c r="Z1062" s="26"/>
      <c r="AA1062" s="26"/>
      <c r="AB1062" s="26"/>
    </row>
    <row r="1063" spans="1:28" x14ac:dyDescent="0.25">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6"/>
      <c r="Z1063" s="26"/>
      <c r="AA1063" s="26"/>
      <c r="AB1063" s="26"/>
    </row>
    <row r="1064" spans="1:28" x14ac:dyDescent="0.25">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6"/>
      <c r="Z1064" s="26"/>
      <c r="AA1064" s="26"/>
      <c r="AB1064" s="26"/>
    </row>
    <row r="1065" spans="1:28" x14ac:dyDescent="0.25">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6"/>
      <c r="Z1065" s="26"/>
      <c r="AA1065" s="26"/>
      <c r="AB1065" s="26"/>
    </row>
    <row r="1066" spans="1:28" x14ac:dyDescent="0.25">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6"/>
      <c r="Z1066" s="26"/>
      <c r="AA1066" s="26"/>
      <c r="AB1066" s="26"/>
    </row>
    <row r="1067" spans="1:28" x14ac:dyDescent="0.25">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6"/>
      <c r="Z1067" s="26"/>
      <c r="AA1067" s="26"/>
      <c r="AB1067" s="26"/>
    </row>
    <row r="1068" spans="1:28" x14ac:dyDescent="0.25">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6"/>
      <c r="Z1068" s="26"/>
      <c r="AA1068" s="26"/>
      <c r="AB1068" s="26"/>
    </row>
    <row r="1069" spans="1:28" x14ac:dyDescent="0.25">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6"/>
      <c r="Z1069" s="26"/>
      <c r="AA1069" s="26"/>
      <c r="AB1069" s="26"/>
    </row>
    <row r="1070" spans="1:28" x14ac:dyDescent="0.25">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6"/>
      <c r="Z1070" s="26"/>
      <c r="AA1070" s="26"/>
      <c r="AB1070" s="26"/>
    </row>
    <row r="1071" spans="1:28" x14ac:dyDescent="0.25">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6"/>
      <c r="Z1071" s="26"/>
      <c r="AA1071" s="26"/>
      <c r="AB1071" s="26"/>
    </row>
    <row r="1072" spans="1:28" x14ac:dyDescent="0.25">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6"/>
      <c r="Z1072" s="26"/>
      <c r="AA1072" s="26"/>
      <c r="AB1072" s="26"/>
    </row>
    <row r="1073" spans="1:28" x14ac:dyDescent="0.25">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6"/>
      <c r="Z1073" s="26"/>
      <c r="AA1073" s="26"/>
      <c r="AB1073" s="26"/>
    </row>
    <row r="1074" spans="1:28" x14ac:dyDescent="0.25">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6"/>
      <c r="Z1074" s="26"/>
      <c r="AA1074" s="26"/>
      <c r="AB1074" s="26"/>
    </row>
    <row r="1075" spans="1:28" x14ac:dyDescent="0.25">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6"/>
      <c r="Z1075" s="26"/>
      <c r="AA1075" s="26"/>
      <c r="AB1075" s="26"/>
    </row>
    <row r="1076" spans="1:28" x14ac:dyDescent="0.25">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6"/>
      <c r="Z1076" s="26"/>
      <c r="AA1076" s="26"/>
      <c r="AB1076" s="26"/>
    </row>
    <row r="1077" spans="1:28" x14ac:dyDescent="0.25">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6"/>
      <c r="Z1077" s="26"/>
      <c r="AA1077" s="26"/>
      <c r="AB1077" s="26"/>
    </row>
    <row r="1078" spans="1:28" x14ac:dyDescent="0.25">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6"/>
      <c r="Z1078" s="26"/>
      <c r="AA1078" s="26"/>
      <c r="AB1078" s="26"/>
    </row>
    <row r="1079" spans="1:28" x14ac:dyDescent="0.25">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6"/>
      <c r="Z1079" s="26"/>
      <c r="AA1079" s="26"/>
      <c r="AB1079" s="26"/>
    </row>
    <row r="1080" spans="1:28" x14ac:dyDescent="0.25">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6"/>
      <c r="Z1080" s="26"/>
      <c r="AA1080" s="26"/>
      <c r="AB1080" s="26"/>
    </row>
    <row r="1081" spans="1:28" x14ac:dyDescent="0.25">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6"/>
      <c r="Z1081" s="26"/>
      <c r="AA1081" s="26"/>
      <c r="AB1081" s="26"/>
    </row>
    <row r="1082" spans="1:28" x14ac:dyDescent="0.25">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6"/>
      <c r="Z1082" s="26"/>
      <c r="AA1082" s="26"/>
      <c r="AB1082" s="26"/>
    </row>
    <row r="1083" spans="1:28" x14ac:dyDescent="0.25">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6"/>
      <c r="Z1083" s="26"/>
      <c r="AA1083" s="26"/>
      <c r="AB1083" s="26"/>
    </row>
    <row r="1084" spans="1:28" x14ac:dyDescent="0.25">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6"/>
      <c r="Z1084" s="26"/>
      <c r="AA1084" s="26"/>
      <c r="AB1084" s="26"/>
    </row>
    <row r="1085" spans="1:28" x14ac:dyDescent="0.25">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6"/>
      <c r="Z1085" s="26"/>
      <c r="AA1085" s="26"/>
      <c r="AB1085" s="26"/>
    </row>
    <row r="1086" spans="1:28" x14ac:dyDescent="0.25">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6"/>
      <c r="Z1086" s="26"/>
      <c r="AA1086" s="26"/>
      <c r="AB1086" s="26"/>
    </row>
    <row r="1087" spans="1:28" x14ac:dyDescent="0.25">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6"/>
      <c r="Z1087" s="26"/>
      <c r="AA1087" s="26"/>
      <c r="AB1087" s="26"/>
    </row>
    <row r="1088" spans="1:28" x14ac:dyDescent="0.25">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6"/>
      <c r="Z1088" s="26"/>
      <c r="AA1088" s="26"/>
      <c r="AB1088" s="26"/>
    </row>
    <row r="1089" spans="1:28" x14ac:dyDescent="0.25">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6"/>
      <c r="Z1089" s="26"/>
      <c r="AA1089" s="26"/>
      <c r="AB1089" s="26"/>
    </row>
    <row r="1090" spans="1:28" x14ac:dyDescent="0.25">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6"/>
      <c r="Z1090" s="26"/>
      <c r="AA1090" s="26"/>
      <c r="AB1090" s="26"/>
    </row>
    <row r="1091" spans="1:28" x14ac:dyDescent="0.25">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6"/>
      <c r="Z1091" s="26"/>
      <c r="AA1091" s="26"/>
      <c r="AB1091" s="26"/>
    </row>
    <row r="1092" spans="1:28" x14ac:dyDescent="0.25">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6"/>
      <c r="Z1092" s="26"/>
      <c r="AA1092" s="26"/>
      <c r="AB1092" s="26"/>
    </row>
    <row r="1093" spans="1:28" x14ac:dyDescent="0.25">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6"/>
      <c r="Z1093" s="26"/>
      <c r="AA1093" s="26"/>
      <c r="AB1093" s="26"/>
    </row>
    <row r="1094" spans="1:28" x14ac:dyDescent="0.25">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6"/>
      <c r="Z1094" s="26"/>
      <c r="AA1094" s="26"/>
      <c r="AB1094" s="26"/>
    </row>
    <row r="1095" spans="1:28" x14ac:dyDescent="0.25">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6"/>
      <c r="Z1095" s="26"/>
      <c r="AA1095" s="26"/>
      <c r="AB1095" s="26"/>
    </row>
    <row r="1096" spans="1:28" x14ac:dyDescent="0.25">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6"/>
      <c r="Z1096" s="26"/>
      <c r="AA1096" s="26"/>
      <c r="AB1096" s="26"/>
    </row>
    <row r="1097" spans="1:28" x14ac:dyDescent="0.25">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6"/>
      <c r="Z1097" s="26"/>
      <c r="AA1097" s="26"/>
      <c r="AB1097" s="26"/>
    </row>
    <row r="1098" spans="1:28" x14ac:dyDescent="0.25">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6"/>
      <c r="Z1098" s="26"/>
      <c r="AA1098" s="26"/>
      <c r="AB1098" s="26"/>
    </row>
    <row r="1099" spans="1:28" x14ac:dyDescent="0.25">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6"/>
      <c r="Z1099" s="26"/>
      <c r="AA1099" s="26"/>
      <c r="AB1099" s="26"/>
    </row>
    <row r="1100" spans="1:28" x14ac:dyDescent="0.25">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6"/>
      <c r="Z1100" s="26"/>
      <c r="AA1100" s="26"/>
      <c r="AB1100" s="26"/>
    </row>
    <row r="1101" spans="1:28" x14ac:dyDescent="0.25">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6"/>
      <c r="Z1101" s="26"/>
      <c r="AA1101" s="26"/>
      <c r="AB1101" s="26"/>
    </row>
    <row r="1102" spans="1:28" x14ac:dyDescent="0.25">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6"/>
      <c r="Z1102" s="26"/>
      <c r="AA1102" s="26"/>
      <c r="AB1102" s="26"/>
    </row>
    <row r="1103" spans="1:28" x14ac:dyDescent="0.25">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6"/>
      <c r="Z1103" s="26"/>
      <c r="AA1103" s="26"/>
      <c r="AB1103" s="26"/>
    </row>
    <row r="1104" spans="1:28" x14ac:dyDescent="0.25">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6"/>
      <c r="Z1104" s="26"/>
      <c r="AA1104" s="26"/>
      <c r="AB1104" s="26"/>
    </row>
    <row r="1105" spans="1:28" x14ac:dyDescent="0.25">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6"/>
      <c r="Z1105" s="26"/>
      <c r="AA1105" s="26"/>
      <c r="AB1105" s="26"/>
    </row>
    <row r="1106" spans="1:28" x14ac:dyDescent="0.25">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6"/>
      <c r="Z1106" s="26"/>
      <c r="AA1106" s="26"/>
      <c r="AB1106" s="26"/>
    </row>
    <row r="1107" spans="1:28" x14ac:dyDescent="0.25">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6"/>
      <c r="Z1107" s="26"/>
      <c r="AA1107" s="26"/>
      <c r="AB1107" s="26"/>
    </row>
    <row r="1108" spans="1:28" x14ac:dyDescent="0.25">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6"/>
      <c r="Z1108" s="26"/>
      <c r="AA1108" s="26"/>
      <c r="AB1108" s="26"/>
    </row>
    <row r="1109" spans="1:28" x14ac:dyDescent="0.25">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6"/>
      <c r="Z1109" s="26"/>
      <c r="AA1109" s="26"/>
      <c r="AB1109" s="26"/>
    </row>
    <row r="1110" spans="1:28" x14ac:dyDescent="0.25">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6"/>
      <c r="Z1110" s="26"/>
      <c r="AA1110" s="26"/>
      <c r="AB1110" s="26"/>
    </row>
    <row r="1111" spans="1:28" x14ac:dyDescent="0.25">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6"/>
      <c r="Z1111" s="26"/>
      <c r="AA1111" s="26"/>
      <c r="AB1111" s="26"/>
    </row>
    <row r="1112" spans="1:28" x14ac:dyDescent="0.25">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6"/>
      <c r="Z1112" s="26"/>
      <c r="AA1112" s="26"/>
      <c r="AB1112" s="26"/>
    </row>
    <row r="1113" spans="1:28" x14ac:dyDescent="0.25">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6"/>
      <c r="Z1113" s="26"/>
      <c r="AA1113" s="26"/>
      <c r="AB1113" s="26"/>
    </row>
    <row r="1114" spans="1:28" x14ac:dyDescent="0.25">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6"/>
      <c r="Z1114" s="26"/>
      <c r="AA1114" s="26"/>
      <c r="AB1114" s="26"/>
    </row>
    <row r="1115" spans="1:28" x14ac:dyDescent="0.25">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6"/>
      <c r="Z1115" s="26"/>
      <c r="AA1115" s="26"/>
      <c r="AB1115" s="26"/>
    </row>
    <row r="1116" spans="1:28" x14ac:dyDescent="0.25">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6"/>
      <c r="Z1116" s="26"/>
      <c r="AA1116" s="26"/>
      <c r="AB1116" s="26"/>
    </row>
    <row r="1117" spans="1:28" x14ac:dyDescent="0.25">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6"/>
      <c r="Z1117" s="26"/>
      <c r="AA1117" s="26"/>
      <c r="AB1117" s="26"/>
    </row>
    <row r="1118" spans="1:28" x14ac:dyDescent="0.25">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6"/>
      <c r="Z1118" s="26"/>
      <c r="AA1118" s="26"/>
      <c r="AB1118" s="26"/>
    </row>
    <row r="1119" spans="1:28" x14ac:dyDescent="0.25">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6"/>
      <c r="Z1119" s="26"/>
      <c r="AA1119" s="26"/>
      <c r="AB1119" s="26"/>
    </row>
    <row r="1120" spans="1:28" x14ac:dyDescent="0.25">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6"/>
      <c r="Z1120" s="26"/>
      <c r="AA1120" s="26"/>
      <c r="AB1120" s="26"/>
    </row>
    <row r="1121" spans="1:28" x14ac:dyDescent="0.25">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6"/>
      <c r="Z1121" s="26"/>
      <c r="AA1121" s="26"/>
      <c r="AB1121" s="26"/>
    </row>
    <row r="1122" spans="1:28" x14ac:dyDescent="0.25">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6"/>
      <c r="Z1122" s="26"/>
      <c r="AA1122" s="26"/>
      <c r="AB1122" s="26"/>
    </row>
    <row r="1123" spans="1:28" x14ac:dyDescent="0.25">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6"/>
      <c r="Z1123" s="26"/>
      <c r="AA1123" s="26"/>
      <c r="AB1123" s="26"/>
    </row>
    <row r="1124" spans="1:28" x14ac:dyDescent="0.25">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6"/>
      <c r="Z1124" s="26"/>
      <c r="AA1124" s="26"/>
      <c r="AB1124" s="26"/>
    </row>
    <row r="1125" spans="1:28" x14ac:dyDescent="0.25">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6"/>
      <c r="Z1125" s="26"/>
      <c r="AA1125" s="26"/>
      <c r="AB1125" s="26"/>
    </row>
    <row r="1126" spans="1:28" x14ac:dyDescent="0.25">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6"/>
      <c r="Z1126" s="26"/>
      <c r="AA1126" s="26"/>
      <c r="AB1126" s="26"/>
    </row>
    <row r="1127" spans="1:28" x14ac:dyDescent="0.25">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6"/>
      <c r="Z1127" s="26"/>
      <c r="AA1127" s="26"/>
      <c r="AB1127" s="26"/>
    </row>
    <row r="1128" spans="1:28" x14ac:dyDescent="0.25">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6"/>
      <c r="Z1128" s="26"/>
      <c r="AA1128" s="26"/>
      <c r="AB1128" s="26"/>
    </row>
    <row r="1129" spans="1:28" x14ac:dyDescent="0.25">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6"/>
      <c r="Z1129" s="26"/>
      <c r="AA1129" s="26"/>
      <c r="AB1129" s="26"/>
    </row>
    <row r="1130" spans="1:28" x14ac:dyDescent="0.25">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6"/>
      <c r="Z1130" s="26"/>
      <c r="AA1130" s="26"/>
      <c r="AB1130" s="26"/>
    </row>
    <row r="1131" spans="1:28" x14ac:dyDescent="0.25">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6"/>
      <c r="Z1131" s="26"/>
      <c r="AA1131" s="26"/>
      <c r="AB1131" s="26"/>
    </row>
    <row r="1132" spans="1:28" x14ac:dyDescent="0.25">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6"/>
      <c r="Z1132" s="26"/>
      <c r="AA1132" s="26"/>
      <c r="AB1132" s="26"/>
    </row>
    <row r="1133" spans="1:28" x14ac:dyDescent="0.25">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6"/>
      <c r="Z1133" s="26"/>
      <c r="AA1133" s="26"/>
      <c r="AB1133" s="26"/>
    </row>
    <row r="1134" spans="1:28" x14ac:dyDescent="0.25">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6"/>
      <c r="Z1134" s="26"/>
      <c r="AA1134" s="26"/>
      <c r="AB1134" s="26"/>
    </row>
    <row r="1135" spans="1:28" x14ac:dyDescent="0.25">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6"/>
      <c r="Z1135" s="26"/>
      <c r="AA1135" s="26"/>
      <c r="AB1135" s="26"/>
    </row>
    <row r="1136" spans="1:28" x14ac:dyDescent="0.25">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6"/>
      <c r="Z1136" s="26"/>
      <c r="AA1136" s="26"/>
      <c r="AB1136" s="26"/>
    </row>
    <row r="1137" spans="1:28" x14ac:dyDescent="0.25">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6"/>
      <c r="Z1137" s="26"/>
      <c r="AA1137" s="26"/>
      <c r="AB1137" s="26"/>
    </row>
    <row r="1138" spans="1:28" x14ac:dyDescent="0.25">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6"/>
      <c r="Z1138" s="26"/>
      <c r="AA1138" s="26"/>
      <c r="AB1138" s="26"/>
    </row>
    <row r="1139" spans="1:28" x14ac:dyDescent="0.25">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6"/>
      <c r="Z1139" s="26"/>
      <c r="AA1139" s="26"/>
      <c r="AB1139" s="26"/>
    </row>
    <row r="1140" spans="1:28" x14ac:dyDescent="0.25">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6"/>
      <c r="Z1140" s="26"/>
      <c r="AA1140" s="26"/>
      <c r="AB1140" s="26"/>
    </row>
    <row r="1141" spans="1:28" x14ac:dyDescent="0.25">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6"/>
      <c r="Z1141" s="26"/>
      <c r="AA1141" s="26"/>
      <c r="AB1141" s="26"/>
    </row>
    <row r="1142" spans="1:28" x14ac:dyDescent="0.25">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6"/>
      <c r="Z1142" s="26"/>
      <c r="AA1142" s="26"/>
      <c r="AB1142" s="26"/>
    </row>
    <row r="1143" spans="1:28" x14ac:dyDescent="0.25">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6"/>
      <c r="Z1143" s="26"/>
      <c r="AA1143" s="26"/>
      <c r="AB1143" s="26"/>
    </row>
    <row r="1144" spans="1:28" x14ac:dyDescent="0.25">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6"/>
      <c r="Z1144" s="26"/>
      <c r="AA1144" s="26"/>
      <c r="AB1144" s="26"/>
    </row>
    <row r="1145" spans="1:28" x14ac:dyDescent="0.25">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6"/>
      <c r="Z1145" s="26"/>
      <c r="AA1145" s="26"/>
      <c r="AB1145" s="26"/>
    </row>
    <row r="1146" spans="1:28" x14ac:dyDescent="0.25">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6"/>
      <c r="Z1146" s="26"/>
      <c r="AA1146" s="26"/>
      <c r="AB1146" s="26"/>
    </row>
    <row r="1147" spans="1:28" x14ac:dyDescent="0.25">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6"/>
      <c r="Z1147" s="26"/>
      <c r="AA1147" s="26"/>
      <c r="AB1147" s="26"/>
    </row>
    <row r="1148" spans="1:28" x14ac:dyDescent="0.25">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6"/>
      <c r="Z1148" s="26"/>
      <c r="AA1148" s="26"/>
      <c r="AB1148" s="26"/>
    </row>
    <row r="1149" spans="1:28" x14ac:dyDescent="0.25">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6"/>
      <c r="Z1149" s="26"/>
      <c r="AA1149" s="26"/>
      <c r="AB1149" s="26"/>
    </row>
    <row r="1150" spans="1:28" x14ac:dyDescent="0.25">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6"/>
      <c r="Z1150" s="26"/>
      <c r="AA1150" s="26"/>
      <c r="AB1150" s="26"/>
    </row>
    <row r="1151" spans="1:28" x14ac:dyDescent="0.25">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6"/>
      <c r="Z1151" s="26"/>
      <c r="AA1151" s="26"/>
      <c r="AB1151" s="26"/>
    </row>
    <row r="1152" spans="1:28" x14ac:dyDescent="0.25">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6"/>
      <c r="Z1152" s="26"/>
      <c r="AA1152" s="26"/>
      <c r="AB1152" s="26"/>
    </row>
    <row r="1153" spans="1:28" x14ac:dyDescent="0.25">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6"/>
      <c r="Z1153" s="26"/>
      <c r="AA1153" s="26"/>
      <c r="AB1153" s="26"/>
    </row>
    <row r="1154" spans="1:28" x14ac:dyDescent="0.25">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6"/>
      <c r="Z1154" s="26"/>
      <c r="AA1154" s="26"/>
      <c r="AB1154" s="26"/>
    </row>
    <row r="1155" spans="1:28" x14ac:dyDescent="0.25">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6"/>
      <c r="Z1155" s="26"/>
      <c r="AA1155" s="26"/>
      <c r="AB1155" s="26"/>
    </row>
    <row r="1156" spans="1:28" x14ac:dyDescent="0.25">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6"/>
      <c r="Z1156" s="26"/>
      <c r="AA1156" s="26"/>
      <c r="AB1156" s="26"/>
    </row>
    <row r="1157" spans="1:28" x14ac:dyDescent="0.25">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6"/>
      <c r="Z1157" s="26"/>
      <c r="AA1157" s="26"/>
      <c r="AB1157" s="26"/>
    </row>
    <row r="1158" spans="1:28" x14ac:dyDescent="0.25">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6"/>
      <c r="Z1158" s="26"/>
      <c r="AA1158" s="26"/>
      <c r="AB1158" s="26"/>
    </row>
    <row r="1159" spans="1:28" x14ac:dyDescent="0.25">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6"/>
      <c r="Z1159" s="26"/>
      <c r="AA1159" s="26"/>
      <c r="AB1159" s="26"/>
    </row>
    <row r="1160" spans="1:28" x14ac:dyDescent="0.25">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6"/>
      <c r="Z1160" s="26"/>
      <c r="AA1160" s="26"/>
      <c r="AB1160" s="26"/>
    </row>
    <row r="1161" spans="1:28" x14ac:dyDescent="0.25">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6"/>
      <c r="Z1161" s="26"/>
      <c r="AA1161" s="26"/>
      <c r="AB1161" s="26"/>
    </row>
    <row r="1162" spans="1:28" x14ac:dyDescent="0.25">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6"/>
      <c r="Z1162" s="26"/>
      <c r="AA1162" s="26"/>
      <c r="AB1162" s="26"/>
    </row>
    <row r="1163" spans="1:28" x14ac:dyDescent="0.25">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6"/>
      <c r="Z1163" s="26"/>
      <c r="AA1163" s="26"/>
      <c r="AB1163" s="26"/>
    </row>
    <row r="1164" spans="1:28" x14ac:dyDescent="0.25">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6"/>
      <c r="Z1164" s="26"/>
      <c r="AA1164" s="26"/>
      <c r="AB1164" s="26"/>
    </row>
    <row r="1165" spans="1:28" x14ac:dyDescent="0.25">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6"/>
      <c r="Z1165" s="26"/>
      <c r="AA1165" s="26"/>
      <c r="AB1165" s="26"/>
    </row>
    <row r="1166" spans="1:28" x14ac:dyDescent="0.25">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6"/>
      <c r="Z1166" s="26"/>
      <c r="AA1166" s="26"/>
      <c r="AB1166" s="26"/>
    </row>
    <row r="1167" spans="1:28" x14ac:dyDescent="0.25">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6"/>
      <c r="Z1167" s="26"/>
      <c r="AA1167" s="26"/>
      <c r="AB1167" s="26"/>
    </row>
    <row r="1168" spans="1:28" x14ac:dyDescent="0.25">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6"/>
      <c r="Z1168" s="26"/>
      <c r="AA1168" s="26"/>
      <c r="AB1168" s="26"/>
    </row>
    <row r="1169" spans="1:28" x14ac:dyDescent="0.25">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6"/>
      <c r="Z1169" s="26"/>
      <c r="AA1169" s="26"/>
      <c r="AB1169" s="26"/>
    </row>
    <row r="1170" spans="1:28" x14ac:dyDescent="0.25">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6"/>
      <c r="Z1170" s="26"/>
      <c r="AA1170" s="26"/>
      <c r="AB1170" s="26"/>
    </row>
    <row r="1171" spans="1:28" x14ac:dyDescent="0.25">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6"/>
      <c r="Z1171" s="26"/>
      <c r="AA1171" s="26"/>
      <c r="AB1171" s="26"/>
    </row>
    <row r="1172" spans="1:28" x14ac:dyDescent="0.25">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6"/>
      <c r="Z1172" s="26"/>
      <c r="AA1172" s="26"/>
      <c r="AB1172" s="26"/>
    </row>
    <row r="1173" spans="1:28" x14ac:dyDescent="0.25">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6"/>
      <c r="Z1173" s="26"/>
      <c r="AA1173" s="26"/>
      <c r="AB1173" s="26"/>
    </row>
    <row r="1174" spans="1:28" x14ac:dyDescent="0.25">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6"/>
      <c r="Z1174" s="26"/>
      <c r="AA1174" s="26"/>
      <c r="AB1174" s="26"/>
    </row>
    <row r="1175" spans="1:28" x14ac:dyDescent="0.25">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6"/>
      <c r="Z1175" s="26"/>
      <c r="AA1175" s="26"/>
      <c r="AB1175" s="26"/>
    </row>
    <row r="1176" spans="1:28" x14ac:dyDescent="0.25">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6"/>
      <c r="Z1176" s="26"/>
      <c r="AA1176" s="26"/>
      <c r="AB1176" s="26"/>
    </row>
    <row r="1177" spans="1:28" x14ac:dyDescent="0.25">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6"/>
      <c r="Z1177" s="26"/>
      <c r="AA1177" s="26"/>
      <c r="AB1177" s="26"/>
    </row>
    <row r="1178" spans="1:28" x14ac:dyDescent="0.25">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6"/>
      <c r="Z1178" s="26"/>
      <c r="AA1178" s="26"/>
      <c r="AB1178" s="26"/>
    </row>
    <row r="1179" spans="1:28" x14ac:dyDescent="0.25">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6"/>
      <c r="Z1179" s="26"/>
      <c r="AA1179" s="26"/>
      <c r="AB1179" s="26"/>
    </row>
    <row r="1180" spans="1:28" x14ac:dyDescent="0.25">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6"/>
      <c r="Z1180" s="26"/>
      <c r="AA1180" s="26"/>
      <c r="AB1180" s="26"/>
    </row>
    <row r="1181" spans="1:28" x14ac:dyDescent="0.25">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6"/>
      <c r="Z1181" s="26"/>
      <c r="AA1181" s="26"/>
      <c r="AB1181" s="26"/>
    </row>
    <row r="1182" spans="1:28" x14ac:dyDescent="0.25">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6"/>
      <c r="Z1182" s="26"/>
      <c r="AA1182" s="26"/>
      <c r="AB1182" s="26"/>
    </row>
    <row r="1183" spans="1:28" x14ac:dyDescent="0.25">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6"/>
      <c r="Z1183" s="26"/>
      <c r="AA1183" s="26"/>
      <c r="AB1183" s="26"/>
    </row>
    <row r="1184" spans="1:28" x14ac:dyDescent="0.25">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6"/>
      <c r="Z1184" s="26"/>
      <c r="AA1184" s="26"/>
      <c r="AB1184" s="26"/>
    </row>
    <row r="1185" spans="1:28" x14ac:dyDescent="0.25">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6"/>
      <c r="Z1185" s="26"/>
      <c r="AA1185" s="26"/>
      <c r="AB1185" s="26"/>
    </row>
    <row r="1186" spans="1:28" x14ac:dyDescent="0.25">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6"/>
      <c r="Z1186" s="26"/>
      <c r="AA1186" s="26"/>
      <c r="AB1186" s="26"/>
    </row>
    <row r="1187" spans="1:28" x14ac:dyDescent="0.25">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6"/>
      <c r="Z1187" s="26"/>
      <c r="AA1187" s="26"/>
      <c r="AB1187" s="26"/>
    </row>
    <row r="1188" spans="1:28" x14ac:dyDescent="0.25">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6"/>
      <c r="Z1188" s="26"/>
      <c r="AA1188" s="26"/>
      <c r="AB1188" s="26"/>
    </row>
    <row r="1189" spans="1:28" x14ac:dyDescent="0.25">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6"/>
      <c r="Z1189" s="26"/>
      <c r="AA1189" s="26"/>
      <c r="AB1189" s="26"/>
    </row>
    <row r="1190" spans="1:28" x14ac:dyDescent="0.25">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6"/>
      <c r="Z1190" s="26"/>
      <c r="AA1190" s="26"/>
      <c r="AB1190" s="26"/>
    </row>
    <row r="1191" spans="1:28" x14ac:dyDescent="0.25">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6"/>
      <c r="Z1191" s="26"/>
      <c r="AA1191" s="26"/>
      <c r="AB1191" s="26"/>
    </row>
    <row r="1192" spans="1:28" x14ac:dyDescent="0.25">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6"/>
      <c r="Z1192" s="26"/>
      <c r="AA1192" s="26"/>
      <c r="AB1192" s="26"/>
    </row>
    <row r="1193" spans="1:28" x14ac:dyDescent="0.25">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6"/>
      <c r="Z1193" s="26"/>
      <c r="AA1193" s="26"/>
      <c r="AB1193" s="26"/>
    </row>
    <row r="1194" spans="1:28" x14ac:dyDescent="0.25">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6"/>
      <c r="Z1194" s="26"/>
      <c r="AA1194" s="26"/>
      <c r="AB1194" s="26"/>
    </row>
    <row r="1195" spans="1:28" x14ac:dyDescent="0.25">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6"/>
      <c r="Z1195" s="26"/>
      <c r="AA1195" s="26"/>
      <c r="AB1195" s="26"/>
    </row>
    <row r="1196" spans="1:28" x14ac:dyDescent="0.25">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6"/>
      <c r="Z1196" s="26"/>
      <c r="AA1196" s="26"/>
      <c r="AB1196" s="26"/>
    </row>
    <row r="1197" spans="1:28" x14ac:dyDescent="0.25">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6"/>
      <c r="Z1197" s="26"/>
      <c r="AA1197" s="26"/>
      <c r="AB1197" s="26"/>
    </row>
    <row r="1198" spans="1:28" x14ac:dyDescent="0.25">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6"/>
      <c r="Z1198" s="26"/>
      <c r="AA1198" s="26"/>
      <c r="AB1198" s="26"/>
    </row>
    <row r="1199" spans="1:28" x14ac:dyDescent="0.25">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6"/>
      <c r="Z1199" s="26"/>
      <c r="AA1199" s="26"/>
      <c r="AB1199" s="26"/>
    </row>
    <row r="1200" spans="1:28" x14ac:dyDescent="0.25">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6"/>
      <c r="Z1200" s="26"/>
      <c r="AA1200" s="26"/>
      <c r="AB1200" s="26"/>
    </row>
    <row r="1201" spans="1:28" x14ac:dyDescent="0.25">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6"/>
      <c r="Z1201" s="26"/>
      <c r="AA1201" s="26"/>
      <c r="AB1201" s="26"/>
    </row>
    <row r="1202" spans="1:28" x14ac:dyDescent="0.25">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6"/>
      <c r="Z1202" s="26"/>
      <c r="AA1202" s="26"/>
      <c r="AB1202" s="26"/>
    </row>
    <row r="1203" spans="1:28" x14ac:dyDescent="0.25">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6"/>
      <c r="Z1203" s="26"/>
      <c r="AA1203" s="26"/>
      <c r="AB1203" s="26"/>
    </row>
    <row r="1204" spans="1:28" x14ac:dyDescent="0.25">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6"/>
      <c r="Z1204" s="26"/>
      <c r="AA1204" s="26"/>
      <c r="AB1204" s="26"/>
    </row>
    <row r="1205" spans="1:28" x14ac:dyDescent="0.25">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6"/>
      <c r="Z1205" s="26"/>
      <c r="AA1205" s="26"/>
      <c r="AB1205" s="26"/>
    </row>
    <row r="1206" spans="1:28" x14ac:dyDescent="0.25">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6"/>
      <c r="Z1206" s="26"/>
      <c r="AA1206" s="26"/>
      <c r="AB1206" s="26"/>
    </row>
    <row r="1207" spans="1:28" x14ac:dyDescent="0.25">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6"/>
      <c r="Z1207" s="26"/>
      <c r="AA1207" s="26"/>
      <c r="AB1207" s="26"/>
    </row>
    <row r="1208" spans="1:28" x14ac:dyDescent="0.25">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6"/>
      <c r="Z1208" s="26"/>
      <c r="AA1208" s="26"/>
      <c r="AB1208" s="26"/>
    </row>
    <row r="1209" spans="1:28" x14ac:dyDescent="0.25">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6"/>
      <c r="Z1209" s="26"/>
      <c r="AA1209" s="26"/>
      <c r="AB1209" s="26"/>
    </row>
    <row r="1210" spans="1:28" x14ac:dyDescent="0.25">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6"/>
      <c r="Z1210" s="26"/>
      <c r="AA1210" s="26"/>
      <c r="AB1210" s="26"/>
    </row>
    <row r="1211" spans="1:28" x14ac:dyDescent="0.25">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6"/>
      <c r="Z1211" s="26"/>
      <c r="AA1211" s="26"/>
      <c r="AB1211" s="26"/>
    </row>
    <row r="1212" spans="1:28" x14ac:dyDescent="0.25">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6"/>
      <c r="Z1212" s="26"/>
      <c r="AA1212" s="26"/>
      <c r="AB1212" s="26"/>
    </row>
    <row r="1213" spans="1:28" x14ac:dyDescent="0.25">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6"/>
      <c r="Z1213" s="26"/>
      <c r="AA1213" s="26"/>
      <c r="AB1213" s="26"/>
    </row>
    <row r="1214" spans="1:28" x14ac:dyDescent="0.25">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6"/>
      <c r="Z1214" s="26"/>
      <c r="AA1214" s="26"/>
      <c r="AB1214" s="26"/>
    </row>
    <row r="1215" spans="1:28" x14ac:dyDescent="0.25">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6"/>
      <c r="Z1215" s="26"/>
      <c r="AA1215" s="26"/>
      <c r="AB1215" s="26"/>
    </row>
    <row r="1216" spans="1:28" x14ac:dyDescent="0.25">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6"/>
      <c r="Z1216" s="26"/>
      <c r="AA1216" s="26"/>
      <c r="AB1216" s="26"/>
    </row>
    <row r="1217" spans="1:28" x14ac:dyDescent="0.25">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6"/>
      <c r="Z1217" s="26"/>
      <c r="AA1217" s="26"/>
      <c r="AB1217" s="26"/>
    </row>
    <row r="1218" spans="1:28" x14ac:dyDescent="0.25">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6"/>
      <c r="Z1218" s="26"/>
      <c r="AA1218" s="26"/>
      <c r="AB1218" s="26"/>
    </row>
    <row r="1219" spans="1:28" x14ac:dyDescent="0.25">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6"/>
      <c r="Z1219" s="26"/>
      <c r="AA1219" s="26"/>
      <c r="AB1219" s="26"/>
    </row>
    <row r="1220" spans="1:28" x14ac:dyDescent="0.25">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6"/>
      <c r="Z1220" s="26"/>
      <c r="AA1220" s="26"/>
      <c r="AB1220" s="26"/>
    </row>
    <row r="1221" spans="1:28" x14ac:dyDescent="0.25">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6"/>
      <c r="Z1221" s="26"/>
      <c r="AA1221" s="26"/>
      <c r="AB1221" s="26"/>
    </row>
    <row r="1222" spans="1:28" x14ac:dyDescent="0.25">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6"/>
      <c r="Z1222" s="26"/>
      <c r="AA1222" s="26"/>
      <c r="AB1222" s="26"/>
    </row>
    <row r="1223" spans="1:28" x14ac:dyDescent="0.25">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6"/>
      <c r="Z1223" s="26"/>
      <c r="AA1223" s="26"/>
      <c r="AB1223" s="26"/>
    </row>
    <row r="1224" spans="1:28" x14ac:dyDescent="0.25">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6"/>
      <c r="Z1224" s="26"/>
      <c r="AA1224" s="26"/>
      <c r="AB1224" s="26"/>
    </row>
    <row r="1225" spans="1:28" x14ac:dyDescent="0.25">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6"/>
      <c r="Z1225" s="26"/>
      <c r="AA1225" s="26"/>
      <c r="AB1225" s="26"/>
    </row>
    <row r="1226" spans="1:28" x14ac:dyDescent="0.25">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6"/>
      <c r="Z1226" s="26"/>
      <c r="AA1226" s="26"/>
      <c r="AB1226" s="26"/>
    </row>
    <row r="1227" spans="1:28" x14ac:dyDescent="0.25">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6"/>
      <c r="Z1227" s="26"/>
      <c r="AA1227" s="26"/>
      <c r="AB1227" s="26"/>
    </row>
    <row r="1228" spans="1:28" x14ac:dyDescent="0.25">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6"/>
      <c r="Z1228" s="26"/>
      <c r="AA1228" s="26"/>
      <c r="AB1228" s="26"/>
    </row>
    <row r="1229" spans="1:28" x14ac:dyDescent="0.25">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6"/>
      <c r="Z1229" s="26"/>
      <c r="AA1229" s="26"/>
      <c r="AB1229" s="26"/>
    </row>
    <row r="1230" spans="1:28" x14ac:dyDescent="0.25">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6"/>
      <c r="Z1230" s="26"/>
      <c r="AA1230" s="26"/>
      <c r="AB1230" s="26"/>
    </row>
    <row r="1231" spans="1:28" x14ac:dyDescent="0.25">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6"/>
      <c r="Z1231" s="26"/>
      <c r="AA1231" s="26"/>
      <c r="AB1231" s="26"/>
    </row>
    <row r="1232" spans="1:28" x14ac:dyDescent="0.25">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6"/>
      <c r="Z1232" s="26"/>
      <c r="AA1232" s="26"/>
      <c r="AB1232" s="26"/>
    </row>
    <row r="1233" spans="1:28" x14ac:dyDescent="0.25">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6"/>
      <c r="Z1233" s="26"/>
      <c r="AA1233" s="26"/>
      <c r="AB1233" s="26"/>
    </row>
    <row r="1234" spans="1:28" x14ac:dyDescent="0.25">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6"/>
      <c r="Z1234" s="26"/>
      <c r="AA1234" s="26"/>
      <c r="AB1234" s="26"/>
    </row>
    <row r="1235" spans="1:28" x14ac:dyDescent="0.25">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6"/>
      <c r="Z1235" s="26"/>
      <c r="AA1235" s="26"/>
      <c r="AB1235" s="26"/>
    </row>
    <row r="1236" spans="1:28" x14ac:dyDescent="0.25">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6"/>
      <c r="Z1236" s="26"/>
      <c r="AA1236" s="26"/>
      <c r="AB1236" s="26"/>
    </row>
    <row r="1237" spans="1:28" x14ac:dyDescent="0.25">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6"/>
      <c r="Z1237" s="26"/>
      <c r="AA1237" s="26"/>
      <c r="AB1237" s="26"/>
    </row>
    <row r="1238" spans="1:28" x14ac:dyDescent="0.25">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6"/>
      <c r="Z1238" s="26"/>
      <c r="AA1238" s="26"/>
      <c r="AB1238" s="26"/>
    </row>
    <row r="1239" spans="1:28" x14ac:dyDescent="0.25">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6"/>
      <c r="Z1239" s="26"/>
      <c r="AA1239" s="26"/>
      <c r="AB1239" s="26"/>
    </row>
    <row r="1240" spans="1:28" x14ac:dyDescent="0.25">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6"/>
      <c r="Z1240" s="26"/>
      <c r="AA1240" s="26"/>
      <c r="AB1240" s="26"/>
    </row>
    <row r="1241" spans="1:28" x14ac:dyDescent="0.25">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6"/>
      <c r="Z1241" s="26"/>
      <c r="AA1241" s="26"/>
      <c r="AB1241" s="26"/>
    </row>
    <row r="1242" spans="1:28" x14ac:dyDescent="0.25">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6"/>
      <c r="Z1242" s="26"/>
      <c r="AA1242" s="26"/>
      <c r="AB1242" s="26"/>
    </row>
    <row r="1243" spans="1:28" x14ac:dyDescent="0.25">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6"/>
      <c r="Z1243" s="26"/>
      <c r="AA1243" s="26"/>
      <c r="AB1243" s="26"/>
    </row>
    <row r="1244" spans="1:28" x14ac:dyDescent="0.25">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6"/>
      <c r="Z1244" s="26"/>
      <c r="AA1244" s="26"/>
      <c r="AB1244" s="26"/>
    </row>
    <row r="1245" spans="1:28" x14ac:dyDescent="0.25">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6"/>
      <c r="Z1245" s="26"/>
      <c r="AA1245" s="26"/>
      <c r="AB1245" s="26"/>
    </row>
    <row r="1246" spans="1:28" x14ac:dyDescent="0.25">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6"/>
      <c r="Z1246" s="26"/>
      <c r="AA1246" s="26"/>
      <c r="AB1246" s="26"/>
    </row>
    <row r="1247" spans="1:28" x14ac:dyDescent="0.25">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6"/>
      <c r="Z1247" s="26"/>
      <c r="AA1247" s="26"/>
      <c r="AB1247" s="26"/>
    </row>
    <row r="1248" spans="1:28" x14ac:dyDescent="0.25">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6"/>
      <c r="Z1248" s="26"/>
      <c r="AA1248" s="26"/>
      <c r="AB1248" s="26"/>
    </row>
    <row r="1249" spans="1:28" x14ac:dyDescent="0.25">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6"/>
      <c r="Z1249" s="26"/>
      <c r="AA1249" s="26"/>
      <c r="AB1249" s="26"/>
    </row>
    <row r="1250" spans="1:28" x14ac:dyDescent="0.25">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6"/>
      <c r="Z1250" s="26"/>
      <c r="AA1250" s="26"/>
      <c r="AB1250" s="26"/>
    </row>
    <row r="1251" spans="1:28" x14ac:dyDescent="0.25">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6"/>
      <c r="Z1251" s="26"/>
      <c r="AA1251" s="26"/>
      <c r="AB1251" s="26"/>
    </row>
    <row r="1252" spans="1:28" x14ac:dyDescent="0.25">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6"/>
      <c r="Z1252" s="26"/>
      <c r="AA1252" s="26"/>
      <c r="AB1252" s="26"/>
    </row>
    <row r="1253" spans="1:28" x14ac:dyDescent="0.25">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6"/>
      <c r="Z1253" s="26"/>
      <c r="AA1253" s="26"/>
      <c r="AB1253" s="26"/>
    </row>
    <row r="1254" spans="1:28" x14ac:dyDescent="0.25">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6"/>
      <c r="Z1254" s="26"/>
      <c r="AA1254" s="26"/>
      <c r="AB1254" s="26"/>
    </row>
    <row r="1255" spans="1:28" x14ac:dyDescent="0.25">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6"/>
      <c r="Z1255" s="26"/>
      <c r="AA1255" s="26"/>
      <c r="AB1255" s="26"/>
    </row>
    <row r="1256" spans="1:28" x14ac:dyDescent="0.25">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6"/>
      <c r="Z1256" s="26"/>
      <c r="AA1256" s="26"/>
      <c r="AB1256" s="26"/>
    </row>
    <row r="1257" spans="1:28" x14ac:dyDescent="0.25">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6"/>
      <c r="Z1257" s="26"/>
      <c r="AA1257" s="26"/>
      <c r="AB1257" s="26"/>
    </row>
    <row r="1258" spans="1:28" x14ac:dyDescent="0.25">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6"/>
      <c r="Z1258" s="26"/>
      <c r="AA1258" s="26"/>
      <c r="AB1258" s="26"/>
    </row>
    <row r="1259" spans="1:28" x14ac:dyDescent="0.25">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6"/>
      <c r="Z1259" s="26"/>
      <c r="AA1259" s="26"/>
      <c r="AB1259" s="26"/>
    </row>
    <row r="1260" spans="1:28" x14ac:dyDescent="0.25">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6"/>
      <c r="Z1260" s="26"/>
      <c r="AA1260" s="26"/>
      <c r="AB1260" s="26"/>
    </row>
    <row r="1261" spans="1:28" x14ac:dyDescent="0.25">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6"/>
      <c r="Z1261" s="26"/>
      <c r="AA1261" s="26"/>
      <c r="AB1261" s="26"/>
    </row>
    <row r="1262" spans="1:28" x14ac:dyDescent="0.25">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6"/>
      <c r="Z1262" s="26"/>
      <c r="AA1262" s="26"/>
      <c r="AB1262" s="26"/>
    </row>
    <row r="1263" spans="1:28" x14ac:dyDescent="0.25">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6"/>
      <c r="Z1263" s="26"/>
      <c r="AA1263" s="26"/>
      <c r="AB1263" s="26"/>
    </row>
    <row r="1264" spans="1:28" x14ac:dyDescent="0.25">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6"/>
      <c r="Z1264" s="26"/>
      <c r="AA1264" s="26"/>
      <c r="AB1264" s="26"/>
    </row>
    <row r="1265" spans="1:28" x14ac:dyDescent="0.25">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6"/>
      <c r="Z1265" s="26"/>
      <c r="AA1265" s="26"/>
      <c r="AB1265" s="26"/>
    </row>
    <row r="1266" spans="1:28" x14ac:dyDescent="0.25">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6"/>
      <c r="Z1266" s="26"/>
      <c r="AA1266" s="26"/>
      <c r="AB1266" s="26"/>
    </row>
    <row r="1267" spans="1:28" x14ac:dyDescent="0.25">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6"/>
      <c r="Z1267" s="26"/>
      <c r="AA1267" s="26"/>
      <c r="AB1267" s="26"/>
    </row>
    <row r="1268" spans="1:28" x14ac:dyDescent="0.25">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6"/>
      <c r="Z1268" s="26"/>
      <c r="AA1268" s="26"/>
      <c r="AB1268" s="26"/>
    </row>
    <row r="1269" spans="1:28" x14ac:dyDescent="0.25">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6"/>
      <c r="Z1269" s="26"/>
      <c r="AA1269" s="26"/>
      <c r="AB1269" s="26"/>
    </row>
    <row r="1270" spans="1:28" x14ac:dyDescent="0.25">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6"/>
      <c r="Z1270" s="26"/>
      <c r="AA1270" s="26"/>
      <c r="AB1270" s="26"/>
    </row>
    <row r="1271" spans="1:28" x14ac:dyDescent="0.25">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6"/>
      <c r="Z1271" s="26"/>
      <c r="AA1271" s="26"/>
      <c r="AB1271" s="26"/>
    </row>
    <row r="1272" spans="1:28" x14ac:dyDescent="0.25">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6"/>
      <c r="Z1272" s="26"/>
      <c r="AA1272" s="26"/>
      <c r="AB1272" s="26"/>
    </row>
    <row r="1273" spans="1:28" x14ac:dyDescent="0.25">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6"/>
      <c r="Z1273" s="26"/>
      <c r="AA1273" s="26"/>
      <c r="AB1273" s="26"/>
    </row>
    <row r="1274" spans="1:28" x14ac:dyDescent="0.25">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6"/>
      <c r="Z1274" s="26"/>
      <c r="AA1274" s="26"/>
      <c r="AB1274" s="26"/>
    </row>
    <row r="1275" spans="1:28" x14ac:dyDescent="0.25">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6"/>
      <c r="Z1275" s="26"/>
      <c r="AA1275" s="26"/>
      <c r="AB1275" s="26"/>
    </row>
    <row r="1276" spans="1:28" x14ac:dyDescent="0.25">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6"/>
      <c r="Z1276" s="26"/>
      <c r="AA1276" s="26"/>
      <c r="AB1276" s="26"/>
    </row>
    <row r="1277" spans="1:28" x14ac:dyDescent="0.25">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6"/>
      <c r="Z1277" s="26"/>
      <c r="AA1277" s="26"/>
      <c r="AB1277" s="26"/>
    </row>
    <row r="1278" spans="1:28" x14ac:dyDescent="0.25">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6"/>
      <c r="Z1278" s="26"/>
      <c r="AA1278" s="26"/>
      <c r="AB1278" s="26"/>
    </row>
    <row r="1279" spans="1:28" x14ac:dyDescent="0.25">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6"/>
      <c r="Z1279" s="26"/>
      <c r="AA1279" s="26"/>
      <c r="AB1279" s="26"/>
    </row>
    <row r="1280" spans="1:28" x14ac:dyDescent="0.25">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6"/>
      <c r="Z1280" s="26"/>
      <c r="AA1280" s="26"/>
      <c r="AB1280" s="26"/>
    </row>
    <row r="1281" spans="1:28" x14ac:dyDescent="0.25">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6"/>
      <c r="Z1281" s="26"/>
      <c r="AA1281" s="26"/>
      <c r="AB1281" s="26"/>
    </row>
    <row r="1282" spans="1:28" x14ac:dyDescent="0.25">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6"/>
      <c r="Z1282" s="26"/>
      <c r="AA1282" s="26"/>
      <c r="AB1282" s="26"/>
    </row>
    <row r="1283" spans="1:28" x14ac:dyDescent="0.25">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6"/>
      <c r="Z1283" s="26"/>
      <c r="AA1283" s="26"/>
      <c r="AB1283" s="26"/>
    </row>
    <row r="1284" spans="1:28" x14ac:dyDescent="0.25">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6"/>
      <c r="Z1284" s="26"/>
      <c r="AA1284" s="26"/>
      <c r="AB1284" s="26"/>
    </row>
    <row r="1285" spans="1:28" x14ac:dyDescent="0.25">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6"/>
      <c r="Z1285" s="26"/>
      <c r="AA1285" s="26"/>
      <c r="AB1285" s="26"/>
    </row>
    <row r="1286" spans="1:28" x14ac:dyDescent="0.25">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6"/>
      <c r="Z1286" s="26"/>
      <c r="AA1286" s="26"/>
      <c r="AB1286" s="26"/>
    </row>
    <row r="1287" spans="1:28" x14ac:dyDescent="0.25">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6"/>
      <c r="Z1287" s="26"/>
      <c r="AA1287" s="26"/>
      <c r="AB1287" s="26"/>
    </row>
    <row r="1288" spans="1:28" x14ac:dyDescent="0.25">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6"/>
      <c r="Z1288" s="26"/>
      <c r="AA1288" s="26"/>
      <c r="AB1288" s="26"/>
    </row>
    <row r="1289" spans="1:28" x14ac:dyDescent="0.25">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6"/>
      <c r="Z1289" s="26"/>
      <c r="AA1289" s="26"/>
      <c r="AB1289" s="26"/>
    </row>
    <row r="1290" spans="1:28" x14ac:dyDescent="0.25">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6"/>
      <c r="Z1290" s="26"/>
      <c r="AA1290" s="26"/>
      <c r="AB1290" s="26"/>
    </row>
    <row r="1291" spans="1:28" x14ac:dyDescent="0.25">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6"/>
      <c r="Z1291" s="26"/>
      <c r="AA1291" s="26"/>
      <c r="AB1291" s="26"/>
    </row>
    <row r="1292" spans="1:28" x14ac:dyDescent="0.25">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6"/>
      <c r="Z1292" s="26"/>
      <c r="AA1292" s="26"/>
      <c r="AB1292" s="26"/>
    </row>
    <row r="1293" spans="1:28" x14ac:dyDescent="0.25">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6"/>
      <c r="Z1293" s="26"/>
      <c r="AA1293" s="26"/>
      <c r="AB1293" s="26"/>
    </row>
    <row r="1294" spans="1:28" x14ac:dyDescent="0.25">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6"/>
      <c r="Z1294" s="26"/>
      <c r="AA1294" s="26"/>
      <c r="AB1294" s="26"/>
    </row>
    <row r="1295" spans="1:28" x14ac:dyDescent="0.25">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6"/>
      <c r="Z1295" s="26"/>
      <c r="AA1295" s="26"/>
      <c r="AB1295" s="26"/>
    </row>
    <row r="1296" spans="1:28" x14ac:dyDescent="0.25">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6"/>
      <c r="Z1296" s="26"/>
      <c r="AA1296" s="26"/>
      <c r="AB1296" s="26"/>
    </row>
    <row r="1297" spans="1:28" x14ac:dyDescent="0.25">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6"/>
      <c r="Z1297" s="26"/>
      <c r="AA1297" s="26"/>
      <c r="AB1297" s="26"/>
    </row>
    <row r="1298" spans="1:28" x14ac:dyDescent="0.25">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6"/>
      <c r="Z1298" s="26"/>
      <c r="AA1298" s="26"/>
      <c r="AB1298" s="26"/>
    </row>
    <row r="1299" spans="1:28" x14ac:dyDescent="0.25">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6"/>
      <c r="Z1299" s="26"/>
      <c r="AA1299" s="26"/>
      <c r="AB1299" s="26"/>
    </row>
    <row r="1300" spans="1:28" x14ac:dyDescent="0.25">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6"/>
      <c r="Z1300" s="26"/>
      <c r="AA1300" s="26"/>
      <c r="AB1300" s="26"/>
    </row>
    <row r="1301" spans="1:28" x14ac:dyDescent="0.25">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6"/>
      <c r="Z1301" s="26"/>
      <c r="AA1301" s="26"/>
      <c r="AB1301" s="26"/>
    </row>
    <row r="1302" spans="1:28" x14ac:dyDescent="0.25">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6"/>
      <c r="Z1302" s="26"/>
      <c r="AA1302" s="26"/>
      <c r="AB1302" s="26"/>
    </row>
    <row r="1303" spans="1:28" x14ac:dyDescent="0.25">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6"/>
      <c r="Z1303" s="26"/>
      <c r="AA1303" s="26"/>
      <c r="AB1303" s="26"/>
    </row>
    <row r="1304" spans="1:28" x14ac:dyDescent="0.25">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6"/>
      <c r="Z1304" s="26"/>
      <c r="AA1304" s="26"/>
      <c r="AB1304" s="26"/>
    </row>
    <row r="1305" spans="1:28" x14ac:dyDescent="0.25">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6"/>
      <c r="Z1305" s="26"/>
      <c r="AA1305" s="26"/>
      <c r="AB1305" s="26"/>
    </row>
    <row r="1306" spans="1:28" x14ac:dyDescent="0.25">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6"/>
      <c r="Z1306" s="26"/>
      <c r="AA1306" s="26"/>
      <c r="AB1306" s="26"/>
    </row>
    <row r="1307" spans="1:28" x14ac:dyDescent="0.25">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6"/>
      <c r="Z1307" s="26"/>
      <c r="AA1307" s="26"/>
      <c r="AB1307" s="26"/>
    </row>
    <row r="1308" spans="1:28" x14ac:dyDescent="0.25">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6"/>
      <c r="Z1308" s="26"/>
      <c r="AA1308" s="26"/>
      <c r="AB1308" s="26"/>
    </row>
    <row r="1309" spans="1:28" x14ac:dyDescent="0.25">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6"/>
      <c r="Z1309" s="26"/>
      <c r="AA1309" s="26"/>
      <c r="AB1309" s="26"/>
    </row>
    <row r="1310" spans="1:28" x14ac:dyDescent="0.25">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6"/>
      <c r="Z1310" s="26"/>
      <c r="AA1310" s="26"/>
      <c r="AB1310" s="26"/>
    </row>
    <row r="1311" spans="1:28" x14ac:dyDescent="0.25">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6"/>
      <c r="Z1311" s="26"/>
      <c r="AA1311" s="26"/>
      <c r="AB1311" s="26"/>
    </row>
    <row r="1312" spans="1:28" x14ac:dyDescent="0.25">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6"/>
      <c r="Z1312" s="26"/>
      <c r="AA1312" s="26"/>
      <c r="AB1312" s="26"/>
    </row>
    <row r="1313" spans="1:28" x14ac:dyDescent="0.25">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6"/>
      <c r="Z1313" s="26"/>
      <c r="AA1313" s="26"/>
      <c r="AB1313" s="26"/>
    </row>
    <row r="1314" spans="1:28" x14ac:dyDescent="0.25">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6"/>
      <c r="Z1314" s="26"/>
      <c r="AA1314" s="26"/>
      <c r="AB1314" s="26"/>
    </row>
    <row r="1315" spans="1:28" x14ac:dyDescent="0.25">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6"/>
      <c r="Z1315" s="26"/>
      <c r="AA1315" s="26"/>
      <c r="AB1315" s="26"/>
    </row>
    <row r="1316" spans="1:28" x14ac:dyDescent="0.25">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6"/>
      <c r="Z1316" s="26"/>
      <c r="AA1316" s="26"/>
      <c r="AB1316" s="26"/>
    </row>
    <row r="1317" spans="1:28" x14ac:dyDescent="0.25">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6"/>
      <c r="Z1317" s="26"/>
      <c r="AA1317" s="26"/>
      <c r="AB1317" s="26"/>
    </row>
    <row r="1318" spans="1:28" x14ac:dyDescent="0.25">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6"/>
      <c r="Z1318" s="26"/>
      <c r="AA1318" s="26"/>
      <c r="AB1318" s="26"/>
    </row>
    <row r="1319" spans="1:28" x14ac:dyDescent="0.25">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6"/>
      <c r="Z1319" s="26"/>
      <c r="AA1319" s="26"/>
      <c r="AB1319" s="26"/>
    </row>
    <row r="1320" spans="1:28" x14ac:dyDescent="0.25">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6"/>
      <c r="Z1320" s="26"/>
      <c r="AA1320" s="26"/>
      <c r="AB1320" s="26"/>
    </row>
    <row r="1321" spans="1:28" x14ac:dyDescent="0.25">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6"/>
      <c r="Z1321" s="26"/>
      <c r="AA1321" s="26"/>
      <c r="AB1321" s="26"/>
    </row>
    <row r="1322" spans="1:28" x14ac:dyDescent="0.25">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6"/>
      <c r="Z1322" s="26"/>
      <c r="AA1322" s="26"/>
      <c r="AB1322" s="26"/>
    </row>
    <row r="1323" spans="1:28" x14ac:dyDescent="0.25">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6"/>
      <c r="Z1323" s="26"/>
      <c r="AA1323" s="26"/>
      <c r="AB1323" s="26"/>
    </row>
    <row r="1324" spans="1:28" x14ac:dyDescent="0.25">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6"/>
      <c r="Z1324" s="26"/>
      <c r="AA1324" s="26"/>
      <c r="AB1324" s="26"/>
    </row>
    <row r="1325" spans="1:28" x14ac:dyDescent="0.25">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6"/>
      <c r="Z1325" s="26"/>
      <c r="AA1325" s="26"/>
      <c r="AB1325" s="26"/>
    </row>
    <row r="1326" spans="1:28" x14ac:dyDescent="0.25">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6"/>
      <c r="Z1326" s="26"/>
      <c r="AA1326" s="26"/>
      <c r="AB1326" s="26"/>
    </row>
    <row r="1327" spans="1:28" x14ac:dyDescent="0.25">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6"/>
      <c r="Z1327" s="26"/>
      <c r="AA1327" s="26"/>
      <c r="AB1327" s="26"/>
    </row>
    <row r="1328" spans="1:28" x14ac:dyDescent="0.25">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6"/>
      <c r="Z1328" s="26"/>
      <c r="AA1328" s="26"/>
      <c r="AB1328" s="26"/>
    </row>
    <row r="1329" spans="1:28" x14ac:dyDescent="0.25">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6"/>
      <c r="Z1329" s="26"/>
      <c r="AA1329" s="26"/>
      <c r="AB1329" s="26"/>
    </row>
    <row r="1330" spans="1:28" x14ac:dyDescent="0.25">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6"/>
      <c r="Z1330" s="26"/>
      <c r="AA1330" s="26"/>
      <c r="AB1330" s="26"/>
    </row>
    <row r="1331" spans="1:28" x14ac:dyDescent="0.25">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6"/>
      <c r="Z1331" s="26"/>
      <c r="AA1331" s="26"/>
      <c r="AB1331" s="26"/>
    </row>
    <row r="1332" spans="1:28" x14ac:dyDescent="0.25">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6"/>
      <c r="Z1332" s="26"/>
      <c r="AA1332" s="26"/>
      <c r="AB1332" s="26"/>
    </row>
    <row r="1333" spans="1:28" x14ac:dyDescent="0.25">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6"/>
      <c r="Z1333" s="26"/>
      <c r="AA1333" s="26"/>
      <c r="AB1333" s="26"/>
    </row>
    <row r="1334" spans="1:28" x14ac:dyDescent="0.25">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6"/>
      <c r="Z1334" s="26"/>
      <c r="AA1334" s="26"/>
      <c r="AB1334" s="26"/>
    </row>
    <row r="1335" spans="1:28" x14ac:dyDescent="0.25">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6"/>
      <c r="Z1335" s="26"/>
      <c r="AA1335" s="26"/>
      <c r="AB1335" s="26"/>
    </row>
    <row r="1336" spans="1:28" x14ac:dyDescent="0.25">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6"/>
      <c r="Z1336" s="26"/>
      <c r="AA1336" s="26"/>
      <c r="AB1336" s="26"/>
    </row>
    <row r="1337" spans="1:28" x14ac:dyDescent="0.25">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6"/>
      <c r="Z1337" s="26"/>
      <c r="AA1337" s="26"/>
      <c r="AB1337" s="26"/>
    </row>
    <row r="1338" spans="1:28" x14ac:dyDescent="0.25">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6"/>
      <c r="Z1338" s="26"/>
      <c r="AA1338" s="26"/>
      <c r="AB1338" s="26"/>
    </row>
    <row r="1339" spans="1:28" x14ac:dyDescent="0.25">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6"/>
      <c r="Z1339" s="26"/>
      <c r="AA1339" s="26"/>
      <c r="AB1339" s="26"/>
    </row>
    <row r="1340" spans="1:28" x14ac:dyDescent="0.25">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6"/>
      <c r="Z1340" s="26"/>
      <c r="AA1340" s="26"/>
      <c r="AB1340" s="26"/>
    </row>
    <row r="1341" spans="1:28" x14ac:dyDescent="0.25">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6"/>
      <c r="Z1341" s="26"/>
      <c r="AA1341" s="26"/>
      <c r="AB1341" s="26"/>
    </row>
    <row r="1342" spans="1:28" x14ac:dyDescent="0.25">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6"/>
      <c r="Z1342" s="26"/>
      <c r="AA1342" s="26"/>
      <c r="AB1342" s="26"/>
    </row>
    <row r="1343" spans="1:28" x14ac:dyDescent="0.25">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6"/>
      <c r="Z1343" s="26"/>
      <c r="AA1343" s="26"/>
      <c r="AB1343" s="26"/>
    </row>
    <row r="1344" spans="1:28" x14ac:dyDescent="0.25">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6"/>
      <c r="Z1344" s="26"/>
      <c r="AA1344" s="26"/>
      <c r="AB1344" s="26"/>
    </row>
    <row r="1345" spans="1:28" x14ac:dyDescent="0.25">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6"/>
      <c r="Z1345" s="26"/>
      <c r="AA1345" s="26"/>
      <c r="AB1345" s="26"/>
    </row>
    <row r="1346" spans="1:28" x14ac:dyDescent="0.25">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5"/>
      <c r="Y1346" s="26"/>
      <c r="Z1346" s="26"/>
      <c r="AA1346" s="26"/>
      <c r="AB1346" s="26"/>
    </row>
    <row r="1347" spans="1:28" x14ac:dyDescent="0.25">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5"/>
      <c r="Y1347" s="26"/>
      <c r="Z1347" s="26"/>
      <c r="AA1347" s="26"/>
      <c r="AB1347" s="26"/>
    </row>
    <row r="1348" spans="1:28" x14ac:dyDescent="0.25">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5"/>
      <c r="Y1348" s="26"/>
      <c r="Z1348" s="26"/>
      <c r="AA1348" s="26"/>
      <c r="AB1348" s="26"/>
    </row>
    <row r="1349" spans="1:28" x14ac:dyDescent="0.25">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5"/>
      <c r="Y1349" s="26"/>
      <c r="Z1349" s="26"/>
      <c r="AA1349" s="26"/>
      <c r="AB1349" s="26"/>
    </row>
    <row r="1350" spans="1:28" x14ac:dyDescent="0.25">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5"/>
      <c r="Y1350" s="26"/>
      <c r="Z1350" s="26"/>
      <c r="AA1350" s="26"/>
      <c r="AB1350" s="26"/>
    </row>
    <row r="1351" spans="1:28" x14ac:dyDescent="0.25">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5"/>
      <c r="Y1351" s="26"/>
      <c r="Z1351" s="26"/>
      <c r="AA1351" s="26"/>
      <c r="AB1351" s="26"/>
    </row>
    <row r="1352" spans="1:28" x14ac:dyDescent="0.25">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5"/>
      <c r="Y1352" s="26"/>
      <c r="Z1352" s="26"/>
      <c r="AA1352" s="26"/>
      <c r="AB1352" s="26"/>
    </row>
    <row r="1353" spans="1:28" x14ac:dyDescent="0.25">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5"/>
      <c r="Y1353" s="26"/>
      <c r="Z1353" s="26"/>
      <c r="AA1353" s="26"/>
      <c r="AB1353" s="26"/>
    </row>
    <row r="1354" spans="1:28" x14ac:dyDescent="0.25">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5"/>
      <c r="Y1354" s="26"/>
      <c r="Z1354" s="26"/>
      <c r="AA1354" s="26"/>
      <c r="AB1354" s="26"/>
    </row>
    <row r="1355" spans="1:28" x14ac:dyDescent="0.25">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5"/>
      <c r="Y1355" s="26"/>
      <c r="Z1355" s="26"/>
      <c r="AA1355" s="26"/>
      <c r="AB1355" s="26"/>
    </row>
    <row r="1356" spans="1:28" x14ac:dyDescent="0.25">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5"/>
      <c r="Y1356" s="26"/>
      <c r="Z1356" s="26"/>
      <c r="AA1356" s="26"/>
      <c r="AB1356" s="26"/>
    </row>
    <row r="1357" spans="1:28" x14ac:dyDescent="0.25">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5"/>
      <c r="Y1357" s="26"/>
      <c r="Z1357" s="26"/>
      <c r="AA1357" s="26"/>
      <c r="AB1357" s="26"/>
    </row>
    <row r="1358" spans="1:28" x14ac:dyDescent="0.25">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5"/>
      <c r="Y1358" s="26"/>
      <c r="Z1358" s="26"/>
      <c r="AA1358" s="26"/>
      <c r="AB1358" s="26"/>
    </row>
    <row r="1359" spans="1:28" x14ac:dyDescent="0.25">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5"/>
      <c r="Y1359" s="26"/>
      <c r="Z1359" s="26"/>
      <c r="AA1359" s="26"/>
      <c r="AB1359" s="26"/>
    </row>
    <row r="1360" spans="1:28" x14ac:dyDescent="0.25">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5"/>
      <c r="Y1360" s="26"/>
      <c r="Z1360" s="26"/>
      <c r="AA1360" s="26"/>
      <c r="AB1360" s="26"/>
    </row>
    <row r="1361" spans="1:28" x14ac:dyDescent="0.25">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5"/>
      <c r="Y1361" s="26"/>
      <c r="Z1361" s="26"/>
      <c r="AA1361" s="26"/>
      <c r="AB1361" s="26"/>
    </row>
    <row r="1362" spans="1:28" x14ac:dyDescent="0.25">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5"/>
      <c r="Y1362" s="26"/>
      <c r="Z1362" s="26"/>
      <c r="AA1362" s="26"/>
      <c r="AB1362" s="26"/>
    </row>
    <row r="1363" spans="1:28" x14ac:dyDescent="0.25">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5"/>
      <c r="Y1363" s="26"/>
      <c r="Z1363" s="26"/>
      <c r="AA1363" s="26"/>
      <c r="AB1363" s="26"/>
    </row>
    <row r="1364" spans="1:28" x14ac:dyDescent="0.25">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5"/>
      <c r="Y1364" s="26"/>
      <c r="Z1364" s="26"/>
      <c r="AA1364" s="26"/>
      <c r="AB1364" s="26"/>
    </row>
    <row r="1365" spans="1:28" x14ac:dyDescent="0.25">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5"/>
      <c r="Y1365" s="26"/>
      <c r="Z1365" s="26"/>
      <c r="AA1365" s="26"/>
      <c r="AB1365" s="26"/>
    </row>
    <row r="1366" spans="1:28" x14ac:dyDescent="0.25">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5"/>
      <c r="Y1366" s="26"/>
      <c r="Z1366" s="26"/>
      <c r="AA1366" s="26"/>
      <c r="AB1366" s="26"/>
    </row>
    <row r="1367" spans="1:28" x14ac:dyDescent="0.25">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5"/>
      <c r="Y1367" s="26"/>
      <c r="Z1367" s="26"/>
      <c r="AA1367" s="26"/>
      <c r="AB1367" s="26"/>
    </row>
    <row r="1368" spans="1:28" x14ac:dyDescent="0.25">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5"/>
      <c r="Y1368" s="26"/>
      <c r="Z1368" s="26"/>
      <c r="AA1368" s="26"/>
      <c r="AB1368" s="26"/>
    </row>
    <row r="1369" spans="1:28" x14ac:dyDescent="0.25">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5"/>
      <c r="Y1369" s="26"/>
      <c r="Z1369" s="26"/>
      <c r="AA1369" s="26"/>
      <c r="AB1369" s="26"/>
    </row>
    <row r="1370" spans="1:28" x14ac:dyDescent="0.25">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5"/>
      <c r="Y1370" s="26"/>
      <c r="Z1370" s="26"/>
      <c r="AA1370" s="26"/>
      <c r="AB1370" s="26"/>
    </row>
    <row r="1371" spans="1:28" x14ac:dyDescent="0.25">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5"/>
      <c r="Y1371" s="26"/>
      <c r="Z1371" s="26"/>
      <c r="AA1371" s="26"/>
      <c r="AB1371" s="26"/>
    </row>
    <row r="1372" spans="1:28" x14ac:dyDescent="0.25">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5"/>
      <c r="Y1372" s="26"/>
      <c r="Z1372" s="26"/>
      <c r="AA1372" s="26"/>
      <c r="AB1372" s="26"/>
    </row>
    <row r="1373" spans="1:28" x14ac:dyDescent="0.25">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5"/>
      <c r="Y1373" s="26"/>
      <c r="Z1373" s="26"/>
      <c r="AA1373" s="26"/>
      <c r="AB1373" s="26"/>
    </row>
    <row r="1374" spans="1:28" x14ac:dyDescent="0.25">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5"/>
      <c r="Y1374" s="26"/>
      <c r="Z1374" s="26"/>
      <c r="AA1374" s="26"/>
      <c r="AB1374" s="26"/>
    </row>
    <row r="1375" spans="1:28" x14ac:dyDescent="0.25">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5"/>
      <c r="Y1375" s="26"/>
      <c r="Z1375" s="26"/>
      <c r="AA1375" s="26"/>
      <c r="AB1375" s="26"/>
    </row>
    <row r="1376" spans="1:28" x14ac:dyDescent="0.25">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5"/>
      <c r="Y1376" s="26"/>
      <c r="Z1376" s="26"/>
      <c r="AA1376" s="26"/>
      <c r="AB1376" s="26"/>
    </row>
    <row r="1377" spans="1:28" x14ac:dyDescent="0.25">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5"/>
      <c r="Y1377" s="26"/>
      <c r="Z1377" s="26"/>
      <c r="AA1377" s="26"/>
      <c r="AB1377" s="26"/>
    </row>
    <row r="1378" spans="1:28" x14ac:dyDescent="0.25">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5"/>
      <c r="Y1378" s="26"/>
      <c r="Z1378" s="26"/>
      <c r="AA1378" s="26"/>
      <c r="AB1378" s="26"/>
    </row>
    <row r="1379" spans="1:28" x14ac:dyDescent="0.25">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5"/>
      <c r="Y1379" s="26"/>
      <c r="Z1379" s="26"/>
      <c r="AA1379" s="26"/>
      <c r="AB1379" s="26"/>
    </row>
    <row r="1380" spans="1:28" x14ac:dyDescent="0.25">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5"/>
      <c r="Y1380" s="26"/>
      <c r="Z1380" s="26"/>
      <c r="AA1380" s="26"/>
      <c r="AB1380" s="26"/>
    </row>
    <row r="1381" spans="1:28" x14ac:dyDescent="0.25">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5"/>
      <c r="Y1381" s="26"/>
      <c r="Z1381" s="26"/>
      <c r="AA1381" s="26"/>
      <c r="AB1381" s="26"/>
    </row>
    <row r="1382" spans="1:28" x14ac:dyDescent="0.25">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5"/>
      <c r="Y1382" s="26"/>
      <c r="Z1382" s="26"/>
      <c r="AA1382" s="26"/>
      <c r="AB1382" s="26"/>
    </row>
    <row r="1383" spans="1:28" x14ac:dyDescent="0.25">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5"/>
      <c r="Y1383" s="26"/>
      <c r="Z1383" s="26"/>
      <c r="AA1383" s="26"/>
      <c r="AB1383" s="26"/>
    </row>
    <row r="1384" spans="1:28" x14ac:dyDescent="0.25">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5"/>
      <c r="Y1384" s="26"/>
      <c r="Z1384" s="26"/>
      <c r="AA1384" s="26"/>
      <c r="AB1384" s="26"/>
    </row>
    <row r="1385" spans="1:28" x14ac:dyDescent="0.25">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5"/>
      <c r="Y1385" s="26"/>
      <c r="Z1385" s="26"/>
      <c r="AA1385" s="26"/>
      <c r="AB1385" s="26"/>
    </row>
    <row r="1386" spans="1:28" x14ac:dyDescent="0.25">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5"/>
      <c r="Y1386" s="26"/>
      <c r="Z1386" s="26"/>
      <c r="AA1386" s="26"/>
      <c r="AB1386" s="26"/>
    </row>
    <row r="1387" spans="1:28" x14ac:dyDescent="0.25">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5"/>
      <c r="Y1387" s="26"/>
      <c r="Z1387" s="26"/>
      <c r="AA1387" s="26"/>
      <c r="AB1387" s="26"/>
    </row>
    <row r="1388" spans="1:28" x14ac:dyDescent="0.25">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5"/>
      <c r="Y1388" s="26"/>
      <c r="Z1388" s="26"/>
      <c r="AA1388" s="26"/>
      <c r="AB1388" s="26"/>
    </row>
    <row r="1389" spans="1:28" x14ac:dyDescent="0.25">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5"/>
      <c r="Y1389" s="26"/>
      <c r="Z1389" s="26"/>
      <c r="AA1389" s="26"/>
      <c r="AB1389" s="26"/>
    </row>
    <row r="1390" spans="1:28" x14ac:dyDescent="0.25">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5"/>
      <c r="Y1390" s="26"/>
      <c r="Z1390" s="26"/>
      <c r="AA1390" s="26"/>
      <c r="AB1390" s="26"/>
    </row>
    <row r="1391" spans="1:28" x14ac:dyDescent="0.25">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5"/>
      <c r="Y1391" s="26"/>
      <c r="Z1391" s="26"/>
      <c r="AA1391" s="26"/>
      <c r="AB1391" s="26"/>
    </row>
    <row r="1392" spans="1:28" x14ac:dyDescent="0.25">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5"/>
      <c r="Y1392" s="26"/>
      <c r="Z1392" s="26"/>
      <c r="AA1392" s="26"/>
      <c r="AB1392" s="26"/>
    </row>
    <row r="1393" spans="1:28" x14ac:dyDescent="0.25">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5"/>
      <c r="Y1393" s="26"/>
      <c r="Z1393" s="26"/>
      <c r="AA1393" s="26"/>
      <c r="AB1393" s="26"/>
    </row>
    <row r="1394" spans="1:28" x14ac:dyDescent="0.25">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5"/>
      <c r="Y1394" s="26"/>
      <c r="Z1394" s="26"/>
      <c r="AA1394" s="26"/>
      <c r="AB1394" s="26"/>
    </row>
    <row r="1395" spans="1:28" x14ac:dyDescent="0.25">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5"/>
      <c r="Y1395" s="26"/>
      <c r="Z1395" s="26"/>
      <c r="AA1395" s="26"/>
      <c r="AB1395" s="26"/>
    </row>
    <row r="1396" spans="1:28" x14ac:dyDescent="0.25">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5"/>
      <c r="Y1396" s="26"/>
      <c r="Z1396" s="26"/>
      <c r="AA1396" s="26"/>
      <c r="AB1396" s="26"/>
    </row>
    <row r="1397" spans="1:28" x14ac:dyDescent="0.25">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5"/>
      <c r="Y1397" s="26"/>
      <c r="Z1397" s="26"/>
      <c r="AA1397" s="26"/>
      <c r="AB1397" s="26"/>
    </row>
    <row r="1398" spans="1:28" x14ac:dyDescent="0.25">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5"/>
      <c r="Y1398" s="26"/>
      <c r="Z1398" s="26"/>
      <c r="AA1398" s="26"/>
      <c r="AB1398" s="26"/>
    </row>
    <row r="1399" spans="1:28" x14ac:dyDescent="0.25">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5"/>
      <c r="Y1399" s="26"/>
      <c r="Z1399" s="26"/>
      <c r="AA1399" s="26"/>
      <c r="AB1399" s="26"/>
    </row>
    <row r="1400" spans="1:28" x14ac:dyDescent="0.25">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5"/>
      <c r="Y1400" s="26"/>
      <c r="Z1400" s="26"/>
      <c r="AA1400" s="26"/>
      <c r="AB1400" s="26"/>
    </row>
    <row r="1401" spans="1:28" x14ac:dyDescent="0.25">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5"/>
      <c r="Y1401" s="26"/>
      <c r="Z1401" s="26"/>
      <c r="AA1401" s="26"/>
      <c r="AB1401" s="26"/>
    </row>
    <row r="1402" spans="1:28" x14ac:dyDescent="0.25">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5"/>
      <c r="Y1402" s="26"/>
      <c r="Z1402" s="26"/>
      <c r="AA1402" s="26"/>
      <c r="AB1402" s="26"/>
    </row>
    <row r="1403" spans="1:28" x14ac:dyDescent="0.25">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5"/>
      <c r="Y1403" s="26"/>
      <c r="Z1403" s="26"/>
      <c r="AA1403" s="26"/>
      <c r="AB1403" s="26"/>
    </row>
    <row r="1404" spans="1:28" x14ac:dyDescent="0.25">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5"/>
      <c r="Y1404" s="26"/>
      <c r="Z1404" s="26"/>
      <c r="AA1404" s="26"/>
      <c r="AB1404" s="26"/>
    </row>
    <row r="1405" spans="1:28" x14ac:dyDescent="0.25">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5"/>
      <c r="Y1405" s="26"/>
      <c r="Z1405" s="26"/>
      <c r="AA1405" s="26"/>
      <c r="AB1405" s="26"/>
    </row>
    <row r="1406" spans="1:28" x14ac:dyDescent="0.25">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5"/>
      <c r="Y1406" s="26"/>
      <c r="Z1406" s="26"/>
      <c r="AA1406" s="26"/>
      <c r="AB1406" s="26"/>
    </row>
    <row r="1407" spans="1:28" x14ac:dyDescent="0.25">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5"/>
      <c r="Y1407" s="26"/>
      <c r="Z1407" s="26"/>
      <c r="AA1407" s="26"/>
      <c r="AB1407" s="26"/>
    </row>
    <row r="1408" spans="1:28" x14ac:dyDescent="0.25">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5"/>
      <c r="Y1408" s="26"/>
      <c r="Z1408" s="26"/>
      <c r="AA1408" s="26"/>
      <c r="AB1408" s="26"/>
    </row>
    <row r="1409" spans="1:28" x14ac:dyDescent="0.25">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5"/>
      <c r="Y1409" s="26"/>
      <c r="Z1409" s="26"/>
      <c r="AA1409" s="26"/>
      <c r="AB1409" s="26"/>
    </row>
    <row r="1410" spans="1:28" x14ac:dyDescent="0.25">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5"/>
      <c r="Y1410" s="26"/>
      <c r="Z1410" s="26"/>
      <c r="AA1410" s="26"/>
      <c r="AB1410" s="26"/>
    </row>
    <row r="1411" spans="1:28" x14ac:dyDescent="0.25">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5"/>
      <c r="Y1411" s="26"/>
      <c r="Z1411" s="26"/>
      <c r="AA1411" s="26"/>
      <c r="AB1411" s="26"/>
    </row>
    <row r="1412" spans="1:28" x14ac:dyDescent="0.25">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5"/>
      <c r="Y1412" s="26"/>
      <c r="Z1412" s="26"/>
      <c r="AA1412" s="26"/>
      <c r="AB1412" s="26"/>
    </row>
    <row r="1413" spans="1:28" x14ac:dyDescent="0.25">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5"/>
      <c r="Y1413" s="26"/>
      <c r="Z1413" s="26"/>
      <c r="AA1413" s="26"/>
      <c r="AB1413" s="26"/>
    </row>
    <row r="1414" spans="1:28" x14ac:dyDescent="0.25">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5"/>
      <c r="Y1414" s="26"/>
      <c r="Z1414" s="26"/>
      <c r="AA1414" s="26"/>
      <c r="AB1414" s="26"/>
    </row>
    <row r="1415" spans="1:28" x14ac:dyDescent="0.25">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5"/>
      <c r="Y1415" s="26"/>
      <c r="Z1415" s="26"/>
      <c r="AA1415" s="26"/>
      <c r="AB1415" s="26"/>
    </row>
    <row r="1416" spans="1:28" x14ac:dyDescent="0.25">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5"/>
      <c r="X1416" s="25"/>
      <c r="Y1416" s="26"/>
      <c r="Z1416" s="26"/>
      <c r="AA1416" s="26"/>
      <c r="AB1416" s="26"/>
    </row>
    <row r="1417" spans="1:28" x14ac:dyDescent="0.25">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5"/>
      <c r="X1417" s="25"/>
      <c r="Y1417" s="26"/>
      <c r="Z1417" s="26"/>
      <c r="AA1417" s="26"/>
      <c r="AB1417" s="26"/>
    </row>
    <row r="1418" spans="1:28" x14ac:dyDescent="0.25">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5"/>
      <c r="X1418" s="25"/>
      <c r="Y1418" s="26"/>
      <c r="Z1418" s="26"/>
      <c r="AA1418" s="26"/>
      <c r="AB1418" s="26"/>
    </row>
    <row r="1419" spans="1:28" x14ac:dyDescent="0.25">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5"/>
      <c r="X1419" s="25"/>
      <c r="Y1419" s="26"/>
      <c r="Z1419" s="26"/>
      <c r="AA1419" s="26"/>
      <c r="AB1419" s="26"/>
    </row>
    <row r="1420" spans="1:28" x14ac:dyDescent="0.25">
      <c r="A1420" s="22"/>
      <c r="B1420" s="22"/>
      <c r="C1420" s="22"/>
      <c r="D1420" s="22"/>
      <c r="E1420" s="22"/>
      <c r="F1420" s="22"/>
      <c r="G1420" s="22"/>
      <c r="H1420" s="22"/>
      <c r="I1420" s="23"/>
      <c r="J1420" s="24"/>
      <c r="K1420" s="25"/>
      <c r="L1420" s="25"/>
      <c r="M1420" s="25"/>
      <c r="N1420" s="25"/>
      <c r="O1420" s="25"/>
      <c r="P1420" s="25"/>
      <c r="Q1420" s="25"/>
      <c r="R1420" s="25"/>
      <c r="S1420" s="25"/>
      <c r="T1420" s="25"/>
      <c r="U1420" s="25"/>
      <c r="V1420" s="25"/>
      <c r="W1420" s="25"/>
      <c r="X1420" s="25"/>
      <c r="Y1420" s="26"/>
      <c r="Z1420" s="26"/>
      <c r="AA1420" s="26"/>
      <c r="AB1420" s="26"/>
    </row>
    <row r="1421" spans="1:28" x14ac:dyDescent="0.25">
      <c r="A1421" s="22"/>
      <c r="B1421" s="22"/>
      <c r="C1421" s="22"/>
      <c r="D1421" s="22"/>
      <c r="E1421" s="22"/>
      <c r="F1421" s="22"/>
      <c r="G1421" s="22"/>
      <c r="H1421" s="22"/>
      <c r="I1421" s="23"/>
      <c r="J1421" s="24"/>
      <c r="K1421" s="25"/>
      <c r="L1421" s="25"/>
      <c r="M1421" s="25"/>
      <c r="N1421" s="25"/>
      <c r="O1421" s="25"/>
      <c r="P1421" s="25"/>
      <c r="Q1421" s="25"/>
      <c r="R1421" s="25"/>
      <c r="S1421" s="25"/>
      <c r="T1421" s="25"/>
      <c r="U1421" s="25"/>
      <c r="V1421" s="25"/>
      <c r="W1421" s="25"/>
      <c r="X1421" s="25"/>
      <c r="Y1421" s="26"/>
      <c r="Z1421" s="26"/>
      <c r="AA1421" s="26"/>
      <c r="AB1421" s="26"/>
    </row>
    <row r="1422" spans="1:28" x14ac:dyDescent="0.25">
      <c r="A1422" s="22"/>
      <c r="B1422" s="22"/>
      <c r="C1422" s="22"/>
      <c r="D1422" s="22"/>
      <c r="E1422" s="22"/>
      <c r="F1422" s="22"/>
      <c r="G1422" s="22"/>
      <c r="H1422" s="22"/>
      <c r="I1422" s="23"/>
      <c r="J1422" s="24"/>
      <c r="K1422" s="25"/>
      <c r="L1422" s="25"/>
      <c r="M1422" s="25"/>
      <c r="N1422" s="25"/>
      <c r="O1422" s="25"/>
      <c r="P1422" s="25"/>
      <c r="Q1422" s="25"/>
      <c r="R1422" s="25"/>
      <c r="S1422" s="25"/>
      <c r="T1422" s="25"/>
      <c r="U1422" s="25"/>
      <c r="V1422" s="25"/>
      <c r="W1422" s="25"/>
      <c r="X1422" s="25"/>
      <c r="Y1422" s="26"/>
      <c r="Z1422" s="26"/>
      <c r="AA1422" s="26"/>
      <c r="AB1422" s="26"/>
    </row>
    <row r="1423" spans="1:28" x14ac:dyDescent="0.25">
      <c r="A1423" s="22"/>
      <c r="B1423" s="22"/>
      <c r="C1423" s="22"/>
      <c r="D1423" s="22"/>
      <c r="E1423" s="22"/>
      <c r="F1423" s="22"/>
      <c r="G1423" s="22"/>
      <c r="H1423" s="22"/>
      <c r="I1423" s="23"/>
      <c r="J1423" s="24"/>
      <c r="K1423" s="25"/>
      <c r="L1423" s="25"/>
      <c r="M1423" s="25"/>
      <c r="N1423" s="25"/>
      <c r="O1423" s="25"/>
      <c r="P1423" s="25"/>
      <c r="Q1423" s="25"/>
      <c r="R1423" s="25"/>
      <c r="S1423" s="25"/>
      <c r="T1423" s="25"/>
      <c r="U1423" s="25"/>
      <c r="V1423" s="25"/>
      <c r="W1423" s="25"/>
      <c r="X1423" s="25"/>
      <c r="Y1423" s="26"/>
      <c r="Z1423" s="26"/>
      <c r="AA1423" s="26"/>
      <c r="AB1423" s="26"/>
    </row>
    <row r="1424" spans="1:28" x14ac:dyDescent="0.25">
      <c r="A1424" s="22"/>
      <c r="B1424" s="22"/>
      <c r="C1424" s="22"/>
      <c r="D1424" s="22"/>
      <c r="E1424" s="22"/>
      <c r="F1424" s="22"/>
      <c r="G1424" s="22"/>
      <c r="H1424" s="22"/>
      <c r="I1424" s="23"/>
      <c r="J1424" s="24"/>
      <c r="K1424" s="25"/>
      <c r="L1424" s="25"/>
      <c r="M1424" s="25"/>
      <c r="N1424" s="25"/>
      <c r="O1424" s="25"/>
      <c r="P1424" s="25"/>
      <c r="Q1424" s="25"/>
      <c r="R1424" s="25"/>
      <c r="S1424" s="25"/>
      <c r="T1424" s="25"/>
      <c r="U1424" s="25"/>
      <c r="V1424" s="25"/>
      <c r="W1424" s="25"/>
      <c r="X1424" s="25"/>
      <c r="Y1424" s="26"/>
      <c r="Z1424" s="26"/>
      <c r="AA1424" s="26"/>
      <c r="AB1424" s="26"/>
    </row>
    <row r="1425" spans="1:28" x14ac:dyDescent="0.25">
      <c r="A1425" s="22"/>
      <c r="B1425" s="22"/>
      <c r="C1425" s="22"/>
      <c r="D1425" s="22"/>
      <c r="E1425" s="22"/>
      <c r="F1425" s="22"/>
      <c r="G1425" s="22"/>
      <c r="H1425" s="22"/>
      <c r="I1425" s="23"/>
      <c r="J1425" s="24"/>
      <c r="K1425" s="25"/>
      <c r="L1425" s="25"/>
      <c r="M1425" s="25"/>
      <c r="N1425" s="25"/>
      <c r="O1425" s="25"/>
      <c r="P1425" s="25"/>
      <c r="Q1425" s="25"/>
      <c r="R1425" s="25"/>
      <c r="S1425" s="25"/>
      <c r="T1425" s="25"/>
      <c r="U1425" s="25"/>
      <c r="V1425" s="25"/>
      <c r="W1425" s="25"/>
      <c r="X1425" s="25"/>
      <c r="Y1425" s="26"/>
      <c r="Z1425" s="26"/>
      <c r="AA1425" s="26"/>
      <c r="AB1425" s="26"/>
    </row>
    <row r="1426" spans="1:28" x14ac:dyDescent="0.25">
      <c r="A1426" s="22"/>
      <c r="B1426" s="22"/>
      <c r="C1426" s="22"/>
      <c r="D1426" s="22"/>
      <c r="E1426" s="22"/>
      <c r="F1426" s="22"/>
      <c r="G1426" s="22"/>
      <c r="H1426" s="22"/>
      <c r="I1426" s="23"/>
      <c r="J1426" s="24"/>
      <c r="K1426" s="25"/>
      <c r="L1426" s="25"/>
      <c r="M1426" s="25"/>
      <c r="N1426" s="25"/>
      <c r="O1426" s="25"/>
      <c r="P1426" s="25"/>
      <c r="Q1426" s="25"/>
      <c r="R1426" s="25"/>
      <c r="S1426" s="25"/>
      <c r="T1426" s="25"/>
      <c r="U1426" s="25"/>
      <c r="V1426" s="25"/>
      <c r="W1426" s="25"/>
      <c r="X1426" s="25"/>
      <c r="Y1426" s="26"/>
      <c r="Z1426" s="26"/>
      <c r="AA1426" s="26"/>
      <c r="AB1426" s="26"/>
    </row>
    <row r="1427" spans="1:28" x14ac:dyDescent="0.25">
      <c r="A1427" s="22"/>
      <c r="B1427" s="22"/>
      <c r="C1427" s="22"/>
      <c r="D1427" s="22"/>
      <c r="E1427" s="22"/>
      <c r="F1427" s="22"/>
      <c r="G1427" s="22"/>
      <c r="H1427" s="22"/>
      <c r="I1427" s="23"/>
      <c r="J1427" s="24"/>
      <c r="K1427" s="25"/>
      <c r="L1427" s="25"/>
      <c r="M1427" s="25"/>
      <c r="N1427" s="25"/>
      <c r="O1427" s="25"/>
      <c r="P1427" s="25"/>
      <c r="Q1427" s="25"/>
      <c r="R1427" s="25"/>
      <c r="S1427" s="25"/>
      <c r="T1427" s="25"/>
      <c r="U1427" s="25"/>
      <c r="V1427" s="25"/>
      <c r="W1427" s="25"/>
      <c r="X1427" s="25"/>
      <c r="Y1427" s="26"/>
      <c r="Z1427" s="26"/>
      <c r="AA1427" s="26"/>
      <c r="AB1427" s="26"/>
    </row>
    <row r="1428" spans="1:28" x14ac:dyDescent="0.25">
      <c r="A1428" s="22"/>
      <c r="B1428" s="22"/>
      <c r="C1428" s="22"/>
      <c r="D1428" s="22"/>
      <c r="E1428" s="22"/>
      <c r="F1428" s="22"/>
      <c r="G1428" s="22"/>
      <c r="H1428" s="22"/>
      <c r="I1428" s="23"/>
      <c r="J1428" s="24"/>
      <c r="K1428" s="25"/>
      <c r="L1428" s="25"/>
      <c r="M1428" s="25"/>
      <c r="N1428" s="25"/>
      <c r="O1428" s="25"/>
      <c r="P1428" s="25"/>
      <c r="Q1428" s="25"/>
      <c r="R1428" s="25"/>
      <c r="S1428" s="25"/>
      <c r="T1428" s="25"/>
      <c r="U1428" s="25"/>
      <c r="V1428" s="25"/>
      <c r="W1428" s="25"/>
      <c r="X1428" s="25"/>
      <c r="Y1428" s="26"/>
      <c r="Z1428" s="26"/>
      <c r="AA1428" s="26"/>
      <c r="AB1428" s="26"/>
    </row>
    <row r="1429" spans="1:28" x14ac:dyDescent="0.25">
      <c r="A1429" s="22"/>
      <c r="B1429" s="22"/>
      <c r="C1429" s="22"/>
      <c r="D1429" s="22"/>
      <c r="E1429" s="22"/>
      <c r="F1429" s="22"/>
      <c r="G1429" s="22"/>
      <c r="H1429" s="22"/>
      <c r="I1429" s="23"/>
      <c r="J1429" s="24"/>
      <c r="K1429" s="25"/>
      <c r="L1429" s="25"/>
      <c r="M1429" s="25"/>
      <c r="N1429" s="25"/>
      <c r="O1429" s="25"/>
      <c r="P1429" s="25"/>
      <c r="Q1429" s="25"/>
      <c r="R1429" s="25"/>
      <c r="S1429" s="25"/>
      <c r="T1429" s="25"/>
      <c r="U1429" s="25"/>
      <c r="V1429" s="25"/>
      <c r="W1429" s="25"/>
      <c r="X1429" s="25"/>
      <c r="Y1429" s="26"/>
      <c r="Z1429" s="26"/>
      <c r="AA1429" s="26"/>
      <c r="AB1429" s="26"/>
    </row>
    <row r="1430" spans="1:28" x14ac:dyDescent="0.25">
      <c r="A1430" s="22"/>
      <c r="B1430" s="22"/>
      <c r="C1430" s="22"/>
      <c r="D1430" s="22"/>
      <c r="E1430" s="22"/>
      <c r="F1430" s="22"/>
      <c r="G1430" s="22"/>
      <c r="H1430" s="22"/>
      <c r="I1430" s="23"/>
      <c r="J1430" s="24"/>
      <c r="K1430" s="25"/>
      <c r="L1430" s="25"/>
      <c r="M1430" s="25"/>
      <c r="N1430" s="25"/>
      <c r="O1430" s="25"/>
      <c r="P1430" s="25"/>
      <c r="Q1430" s="25"/>
      <c r="R1430" s="25"/>
      <c r="S1430" s="25"/>
      <c r="T1430" s="25"/>
      <c r="U1430" s="25"/>
      <c r="V1430" s="25"/>
      <c r="W1430" s="25"/>
      <c r="X1430" s="25"/>
      <c r="Y1430" s="26"/>
      <c r="Z1430" s="26"/>
      <c r="AA1430" s="26"/>
      <c r="AB1430" s="26"/>
    </row>
    <row r="1431" spans="1:28" x14ac:dyDescent="0.25">
      <c r="A1431" s="22"/>
      <c r="B1431" s="22"/>
      <c r="C1431" s="22"/>
      <c r="D1431" s="22"/>
      <c r="E1431" s="22"/>
      <c r="F1431" s="22"/>
      <c r="G1431" s="22"/>
      <c r="H1431" s="22"/>
      <c r="I1431" s="23"/>
      <c r="J1431" s="24"/>
      <c r="K1431" s="25"/>
      <c r="L1431" s="25"/>
      <c r="M1431" s="25"/>
      <c r="N1431" s="25"/>
      <c r="O1431" s="25"/>
      <c r="P1431" s="25"/>
      <c r="Q1431" s="25"/>
      <c r="R1431" s="25"/>
      <c r="S1431" s="25"/>
      <c r="T1431" s="25"/>
      <c r="U1431" s="25"/>
      <c r="V1431" s="25"/>
      <c r="W1431" s="25"/>
      <c r="X1431" s="25"/>
      <c r="Y1431" s="26"/>
      <c r="Z1431" s="26"/>
      <c r="AA1431" s="26"/>
      <c r="AB1431" s="26"/>
    </row>
    <row r="1432" spans="1:28" x14ac:dyDescent="0.25">
      <c r="A1432" s="22"/>
      <c r="B1432" s="22"/>
      <c r="C1432" s="22"/>
      <c r="D1432" s="22"/>
      <c r="E1432" s="22"/>
      <c r="F1432" s="22"/>
      <c r="G1432" s="22"/>
      <c r="H1432" s="22"/>
      <c r="I1432" s="23"/>
      <c r="J1432" s="24"/>
      <c r="K1432" s="25"/>
      <c r="L1432" s="25"/>
      <c r="M1432" s="25"/>
      <c r="N1432" s="25"/>
      <c r="O1432" s="25"/>
      <c r="P1432" s="25"/>
      <c r="Q1432" s="25"/>
      <c r="R1432" s="25"/>
      <c r="S1432" s="25"/>
      <c r="T1432" s="25"/>
      <c r="U1432" s="25"/>
      <c r="V1432" s="25"/>
      <c r="W1432" s="25"/>
      <c r="X1432" s="25"/>
      <c r="Y1432" s="26"/>
      <c r="Z1432" s="26"/>
      <c r="AA1432" s="26"/>
      <c r="AB1432" s="26"/>
    </row>
    <row r="1433" spans="1:28" x14ac:dyDescent="0.25">
      <c r="A1433" s="22"/>
      <c r="B1433" s="22"/>
      <c r="C1433" s="22"/>
      <c r="D1433" s="22"/>
      <c r="E1433" s="22"/>
      <c r="F1433" s="22"/>
      <c r="G1433" s="22"/>
      <c r="H1433" s="22"/>
      <c r="I1433" s="23"/>
      <c r="J1433" s="24"/>
      <c r="K1433" s="25"/>
      <c r="L1433" s="25"/>
      <c r="M1433" s="25"/>
      <c r="N1433" s="25"/>
      <c r="O1433" s="25"/>
      <c r="P1433" s="25"/>
      <c r="Q1433" s="25"/>
      <c r="R1433" s="25"/>
      <c r="S1433" s="25"/>
      <c r="T1433" s="25"/>
      <c r="U1433" s="25"/>
      <c r="V1433" s="25"/>
      <c r="W1433" s="25"/>
      <c r="X1433" s="25"/>
      <c r="Y1433" s="26"/>
      <c r="Z1433" s="26"/>
      <c r="AA1433" s="26"/>
      <c r="AB1433" s="26"/>
    </row>
    <row r="1434" spans="1:28" x14ac:dyDescent="0.25">
      <c r="A1434" s="22"/>
      <c r="B1434" s="22"/>
      <c r="C1434" s="22"/>
      <c r="D1434" s="22"/>
      <c r="E1434" s="22"/>
      <c r="F1434" s="22"/>
      <c r="G1434" s="22"/>
      <c r="H1434" s="22"/>
      <c r="I1434" s="23"/>
      <c r="J1434" s="24"/>
      <c r="K1434" s="25"/>
      <c r="L1434" s="25"/>
      <c r="M1434" s="25"/>
      <c r="N1434" s="25"/>
      <c r="O1434" s="25"/>
      <c r="P1434" s="25"/>
      <c r="Q1434" s="25"/>
      <c r="R1434" s="25"/>
      <c r="S1434" s="25"/>
      <c r="T1434" s="25"/>
      <c r="U1434" s="25"/>
      <c r="V1434" s="25"/>
      <c r="W1434" s="25"/>
      <c r="X1434" s="25"/>
      <c r="Y1434" s="26"/>
      <c r="Z1434" s="26"/>
      <c r="AA1434" s="26"/>
      <c r="AB1434" s="26"/>
    </row>
    <row r="1435" spans="1:28" x14ac:dyDescent="0.25">
      <c r="A1435" s="22"/>
      <c r="B1435" s="22"/>
      <c r="C1435" s="22"/>
      <c r="D1435" s="22"/>
      <c r="E1435" s="22"/>
      <c r="F1435" s="22"/>
      <c r="G1435" s="22"/>
      <c r="H1435" s="22"/>
      <c r="I1435" s="23"/>
      <c r="J1435" s="24"/>
      <c r="K1435" s="25"/>
      <c r="L1435" s="25"/>
      <c r="M1435" s="25"/>
      <c r="N1435" s="25"/>
      <c r="O1435" s="25"/>
      <c r="P1435" s="25"/>
      <c r="Q1435" s="25"/>
      <c r="R1435" s="25"/>
      <c r="S1435" s="25"/>
      <c r="T1435" s="25"/>
      <c r="U1435" s="25"/>
      <c r="V1435" s="25"/>
      <c r="W1435" s="25"/>
      <c r="X1435" s="25"/>
      <c r="Y1435" s="26"/>
      <c r="Z1435" s="26"/>
      <c r="AA1435" s="26"/>
      <c r="AB1435" s="26"/>
    </row>
    <row r="1436" spans="1:28" x14ac:dyDescent="0.25">
      <c r="A1436" s="22"/>
      <c r="B1436" s="22"/>
      <c r="C1436" s="22"/>
      <c r="D1436" s="22"/>
      <c r="E1436" s="22"/>
      <c r="F1436" s="22"/>
      <c r="G1436" s="22"/>
      <c r="H1436" s="22"/>
      <c r="I1436" s="23"/>
      <c r="J1436" s="24"/>
      <c r="K1436" s="25"/>
      <c r="L1436" s="25"/>
      <c r="M1436" s="25"/>
      <c r="N1436" s="25"/>
      <c r="O1436" s="25"/>
      <c r="P1436" s="25"/>
      <c r="Q1436" s="25"/>
      <c r="R1436" s="25"/>
      <c r="S1436" s="25"/>
      <c r="T1436" s="25"/>
      <c r="U1436" s="25"/>
      <c r="V1436" s="25"/>
      <c r="W1436" s="25"/>
      <c r="X1436" s="25"/>
      <c r="Y1436" s="26"/>
      <c r="Z1436" s="26"/>
      <c r="AA1436" s="26"/>
      <c r="AB1436" s="26"/>
    </row>
    <row r="1437" spans="1:28" x14ac:dyDescent="0.25">
      <c r="A1437" s="22"/>
      <c r="B1437" s="22"/>
      <c r="C1437" s="22"/>
      <c r="D1437" s="22"/>
      <c r="E1437" s="22"/>
      <c r="F1437" s="22"/>
      <c r="G1437" s="22"/>
      <c r="H1437" s="22"/>
      <c r="I1437" s="23"/>
      <c r="J1437" s="24"/>
      <c r="K1437" s="25"/>
      <c r="L1437" s="25"/>
      <c r="M1437" s="25"/>
      <c r="N1437" s="25"/>
      <c r="O1437" s="25"/>
      <c r="P1437" s="25"/>
      <c r="Q1437" s="25"/>
      <c r="R1437" s="25"/>
      <c r="S1437" s="25"/>
      <c r="T1437" s="25"/>
      <c r="U1437" s="25"/>
      <c r="V1437" s="25"/>
      <c r="W1437" s="25"/>
      <c r="X1437" s="25"/>
      <c r="Y1437" s="26"/>
      <c r="Z1437" s="26"/>
      <c r="AA1437" s="26"/>
      <c r="AB1437" s="26"/>
    </row>
    <row r="1438" spans="1:28" x14ac:dyDescent="0.25">
      <c r="A1438" s="22"/>
      <c r="B1438" s="22"/>
      <c r="C1438" s="22"/>
      <c r="D1438" s="22"/>
      <c r="E1438" s="22"/>
      <c r="F1438" s="22"/>
      <c r="G1438" s="22"/>
      <c r="H1438" s="22"/>
      <c r="I1438" s="23"/>
      <c r="J1438" s="24"/>
      <c r="K1438" s="25"/>
      <c r="L1438" s="25"/>
      <c r="M1438" s="25"/>
      <c r="N1438" s="25"/>
      <c r="O1438" s="25"/>
      <c r="P1438" s="25"/>
      <c r="Q1438" s="25"/>
      <c r="R1438" s="25"/>
      <c r="S1438" s="25"/>
      <c r="T1438" s="25"/>
      <c r="U1438" s="25"/>
      <c r="V1438" s="25"/>
      <c r="W1438" s="25"/>
      <c r="X1438" s="25"/>
      <c r="Y1438" s="26"/>
      <c r="Z1438" s="26"/>
      <c r="AA1438" s="26"/>
      <c r="AB1438" s="26"/>
    </row>
    <row r="1439" spans="1:28" x14ac:dyDescent="0.25">
      <c r="A1439" s="22"/>
      <c r="B1439" s="22"/>
      <c r="C1439" s="22"/>
      <c r="D1439" s="22"/>
      <c r="E1439" s="22"/>
      <c r="F1439" s="22"/>
      <c r="G1439" s="22"/>
      <c r="H1439" s="22"/>
      <c r="I1439" s="23"/>
      <c r="J1439" s="24"/>
      <c r="K1439" s="25"/>
      <c r="L1439" s="25"/>
      <c r="M1439" s="25"/>
      <c r="N1439" s="25"/>
      <c r="O1439" s="25"/>
      <c r="P1439" s="25"/>
      <c r="Q1439" s="25"/>
      <c r="R1439" s="25"/>
      <c r="S1439" s="25"/>
      <c r="T1439" s="25"/>
      <c r="U1439" s="25"/>
      <c r="V1439" s="25"/>
      <c r="W1439" s="25"/>
      <c r="X1439" s="25"/>
      <c r="Y1439" s="26"/>
      <c r="Z1439" s="26"/>
      <c r="AA1439" s="26"/>
      <c r="AB1439" s="26"/>
    </row>
  </sheetData>
  <autoFilter ref="A9:AB765" xr:uid="{00000000-0009-0000-0000-000002000000}">
    <sortState xmlns:xlrd2="http://schemas.microsoft.com/office/spreadsheetml/2017/richdata2" ref="A10:AB764">
      <sortCondition ref="D10:D764"/>
    </sortState>
  </autoFilter>
  <sortState xmlns:xlrd2="http://schemas.microsoft.com/office/spreadsheetml/2017/richdata2" ref="A10:AB764">
    <sortCondition ref="A10:A764"/>
    <sortCondition ref="B10:B764"/>
    <sortCondition ref="C10:C764"/>
    <sortCondition ref="D10:D764"/>
    <sortCondition ref="E10:E764"/>
    <sortCondition ref="F10:F764"/>
  </sortState>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Tatiana Madrigal Corrales</dc:creator>
  <cp:lastModifiedBy>Evelyn Tatiana Madrigal Corrales</cp:lastModifiedBy>
  <dcterms:created xsi:type="dcterms:W3CDTF">2024-04-02T16:30:28Z</dcterms:created>
  <dcterms:modified xsi:type="dcterms:W3CDTF">2024-04-08T16:59:06Z</dcterms:modified>
</cp:coreProperties>
</file>